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3"/>
  </bookViews>
  <sheets>
    <sheet name="lány" sheetId="1" state="hidden" r:id="rId1"/>
    <sheet name="Beírás" sheetId="2" r:id="rId2"/>
    <sheet name="Csapat" sheetId="3" r:id="rId3"/>
    <sheet name="Egyéni" sheetId="4" r:id="rId4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<sst xmlns="http://schemas.openxmlformats.org/spreadsheetml/2006/main" count="268" uniqueCount="136">
  <si>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</si>
  <si>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</si>
  <si>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</si>
  <si>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</si>
  <si>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</si>
  <si>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</si>
  <si>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</si>
  <si>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</si>
  <si>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</si>
  <si>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</si>
  <si>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</si>
  <si>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</si>
  <si>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</si>
  <si>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</si>
  <si>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</si>
  <si>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</si>
  <si>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</si>
  <si>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</si>
  <si>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</si>
  <si>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</si>
  <si>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</si>
  <si>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</si>
  <si>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</si>
  <si>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</si>
  <si>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</si>
  <si>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</si>
  <si>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</si>
  <si>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</si>
  <si>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</si>
  <si>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</si>
  <si>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</si>
  <si>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</si>
  <si>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</si>
  <si>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</si>
  <si>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</si>
  <si>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</si>
  <si>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</si>
  <si>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</si>
  <si>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</si>
  <si>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</si>
  <si>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</si>
  <si>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</si>
  <si>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</si>
  <si>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</si>
  <si>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</si>
  <si>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</si>
  <si>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</si>
  <si>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</si>
  <si>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</si>
  <si>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</si>
  <si>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</si>
  <si>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</si>
  <si>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</si>
  <si>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</si>
  <si>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</si>
  <si>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</si>
  <si>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</si>
  <si>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</si>
  <si>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</si>
  <si>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</si>
  <si>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</si>
  <si>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</si>
  <si>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</si>
  <si>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</si>
  <si>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</si>
  <si>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</si>
  <si>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</si>
  <si>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</si>
  <si>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</si>
  <si>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</si>
  <si>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</si>
  <si>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</si>
  <si>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</si>
  <si>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</si>
  <si>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</si>
  <si>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</si>
  <si>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</si>
  <si>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</si>
  <si>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</si>
  <si>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</si>
  <si>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</si>
  <si>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</si>
  <si>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</si>
  <si>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</si>
  <si>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</si>
  <si>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</si>
  <si>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Súly</t>
  </si>
  <si>
    <t>sz.év.</t>
  </si>
  <si>
    <t>iskola</t>
  </si>
  <si>
    <t>101 m</t>
  </si>
  <si>
    <t>801 m</t>
  </si>
  <si>
    <t>100 m</t>
  </si>
  <si>
    <t>Sz. év.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</si>
  <si>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</si>
  <si>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</si>
  <si>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</si>
  <si>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</si>
  <si>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</si>
  <si>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</si>
  <si>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</si>
  <si>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</si>
  <si>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</si>
  <si>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</si>
  <si>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</si>
  <si>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</si>
  <si>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</si>
  <si>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</si>
  <si>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</si>
  <si>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</si>
  <si>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</si>
  <si>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</si>
  <si>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</si>
  <si>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</si>
  <si>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</si>
  <si>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</si>
  <si>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</si>
  <si>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</si>
  <si>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Csapat IV. kcs.</t>
  </si>
  <si>
    <t xml:space="preserve"> IV. kcs. Leány csapat</t>
  </si>
  <si>
    <t>IV. kcs. Leány egyéni</t>
  </si>
  <si>
    <t>Egyéni versenyzők</t>
  </si>
  <si>
    <t>IBRÁNY</t>
  </si>
  <si>
    <t>Veres Laura</t>
  </si>
  <si>
    <t>Matyasovszki Timea</t>
  </si>
  <si>
    <t>Szűcs Virág</t>
  </si>
  <si>
    <t>Gégény Flóra</t>
  </si>
  <si>
    <t>Németh Gréta</t>
  </si>
  <si>
    <t>Cservenyák Vanessza</t>
  </si>
  <si>
    <t>Nagy Evelin</t>
  </si>
  <si>
    <t>Bancsók Enikő</t>
  </si>
  <si>
    <t>Barnai Vanda</t>
  </si>
  <si>
    <t>Nagy Emese</t>
  </si>
  <si>
    <t>Vass Anett</t>
  </si>
  <si>
    <t>Pancsusák Gréta</t>
  </si>
  <si>
    <t>Gégény</t>
  </si>
  <si>
    <t>BUJ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</si>
</sst>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59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/>
    </xf>
    <xf numFmtId="0" fontId="12" fillId="33" borderId="13" xfId="0" applyFont="1" applyFill="1" applyBorder="1" applyAlignment="1">
      <alignment horizontal="center" vertical="center"/>
    </xf>
    <xf numFmtId="176" fontId="13" fillId="33" borderId="13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4" xfId="0" applyNumberFormat="1" applyFont="1" applyFill="1" applyBorder="1" applyAlignment="1" applyProtection="1">
      <alignment horizontal="center"/>
      <protection locked="0"/>
    </xf>
    <xf numFmtId="169" fontId="7" fillId="33" borderId="14" xfId="0" applyNumberFormat="1" applyFont="1" applyFill="1" applyBorder="1" applyAlignment="1" applyProtection="1">
      <alignment horizontal="center"/>
      <protection locked="0"/>
    </xf>
    <xf numFmtId="49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 applyAlignment="1">
      <alignment horizontal="right"/>
      <protection/>
    </xf>
    <xf numFmtId="1" fontId="18" fillId="0" borderId="15" xfId="56" applyNumberFormat="1" applyFont="1" applyFill="1" applyBorder="1" applyAlignment="1">
      <alignment horizontal="right"/>
      <protection/>
    </xf>
    <xf numFmtId="177" fontId="18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3" fontId="18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177" fontId="1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177" fontId="18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177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49" fontId="20" fillId="0" borderId="0" xfId="56" applyNumberFormat="1" applyFont="1" applyFill="1">
      <alignment/>
      <protection/>
    </xf>
    <xf numFmtId="2" fontId="20" fillId="0" borderId="0" xfId="56" applyNumberFormat="1" applyFont="1" applyFill="1">
      <alignment/>
      <protection/>
    </xf>
    <xf numFmtId="177" fontId="20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1" fontId="18" fillId="0" borderId="15" xfId="56" applyNumberFormat="1" applyFont="1" applyFill="1" applyBorder="1">
      <alignment/>
      <protection/>
    </xf>
    <xf numFmtId="177" fontId="18" fillId="0" borderId="15" xfId="56" applyNumberFormat="1" applyFont="1" applyFill="1" applyBorder="1" applyAlignment="1">
      <alignment horizontal="right"/>
      <protection/>
    </xf>
    <xf numFmtId="178" fontId="20" fillId="0" borderId="0" xfId="56" applyNumberFormat="1" applyFont="1" applyFill="1">
      <alignment/>
      <protection/>
    </xf>
    <xf numFmtId="2" fontId="21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Fill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4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172" fontId="9" fillId="0" borderId="14" xfId="0" applyNumberFormat="1" applyFont="1" applyBorder="1" applyAlignment="1">
      <alignment horizontal="center" vertical="center"/>
    </xf>
    <xf numFmtId="172" fontId="9" fillId="0" borderId="24" xfId="0" applyNumberFormat="1" applyFont="1" applyBorder="1" applyAlignment="1">
      <alignment horizontal="center" vertical="center"/>
    </xf>
    <xf numFmtId="172" fontId="9" fillId="0" borderId="17" xfId="0" applyNumberFormat="1" applyFont="1" applyBorder="1" applyAlignment="1">
      <alignment horizontal="center" vertical="center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33" borderId="26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7" fillId="33" borderId="27" xfId="0" applyFont="1" applyFill="1" applyBorder="1" applyAlignment="1" applyProtection="1">
      <alignment vertical="top" wrapText="1"/>
      <protection locked="0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" fillId="33" borderId="30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2" fontId="8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33" borderId="27" xfId="0" applyFont="1" applyFill="1" applyBorder="1" applyAlignment="1" applyProtection="1">
      <alignment vertical="top" wrapText="1"/>
      <protection locked="0"/>
    </xf>
    <xf numFmtId="0" fontId="4" fillId="33" borderId="35" xfId="0" applyFont="1" applyFill="1" applyBorder="1" applyAlignment="1" applyProtection="1">
      <alignment vertical="top" wrapText="1"/>
      <protection locked="0"/>
    </xf>
    <xf numFmtId="172" fontId="4" fillId="33" borderId="27" xfId="0" applyNumberFormat="1" applyFont="1" applyFill="1" applyBorder="1" applyAlignment="1" applyProtection="1">
      <alignment vertical="top" wrapText="1"/>
      <protection locked="0"/>
    </xf>
    <xf numFmtId="0" fontId="3" fillId="32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14" fillId="33" borderId="0" xfId="0" applyFont="1" applyFill="1" applyAlignment="1">
      <alignment horizontal="left"/>
    </xf>
    <xf numFmtId="172" fontId="17" fillId="33" borderId="0" xfId="0" applyNumberFormat="1" applyFont="1" applyFill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2"/>
  <sheetViews>
    <sheetView zoomScalePageLayoutView="0" workbookViewId="0" topLeftCell="A1">
      <selection activeCell="N21" sqref="N21"/>
    </sheetView>
  </sheetViews>
  <sheetFormatPr defaultColWidth="9.140625" defaultRowHeight="12.75"/>
  <cols>
    <col min="2" max="2" width="9.421875" style="34" customWidth="1"/>
    <col min="3" max="3" width="6.00390625" style="35" customWidth="1"/>
    <col min="4" max="4" width="10.00390625" style="35" customWidth="1"/>
    <col min="5" max="5" width="9.00390625" style="36" customWidth="1"/>
    <col min="6" max="6" width="8.7109375" style="34" customWidth="1"/>
    <col min="7" max="16384" width="9.140625" style="34" customWidth="1"/>
  </cols>
  <sheetData>
    <row r="1" spans="2:10" ht="12.75">
      <c r="B1" s="15" t="s">
        <v>89</v>
      </c>
      <c r="C1" s="16" t="s">
        <v>81</v>
      </c>
      <c r="D1" s="43" t="s">
        <v>90</v>
      </c>
      <c r="E1" s="18" t="s">
        <v>85</v>
      </c>
      <c r="F1" s="15" t="s">
        <v>4</v>
      </c>
      <c r="G1" s="17" t="s">
        <v>82</v>
      </c>
      <c r="H1" s="15" t="s">
        <v>83</v>
      </c>
      <c r="I1" s="15" t="s">
        <v>84</v>
      </c>
      <c r="J1" s="15" t="s">
        <v>4</v>
      </c>
    </row>
    <row r="2" spans="2:10" ht="12.75">
      <c r="B2" s="19">
        <v>11.34</v>
      </c>
      <c r="C2" s="16">
        <v>11.35</v>
      </c>
      <c r="D2" s="42">
        <v>0.001365740740740741</v>
      </c>
      <c r="E2" s="18">
        <v>0.001388888888888889</v>
      </c>
      <c r="F2" s="19">
        <v>300</v>
      </c>
      <c r="G2" s="29">
        <v>180</v>
      </c>
      <c r="H2" s="28">
        <v>3</v>
      </c>
      <c r="I2" s="28">
        <v>4</v>
      </c>
      <c r="J2" s="31">
        <v>0</v>
      </c>
    </row>
    <row r="3" spans="2:10" ht="12.75">
      <c r="B3" s="38">
        <f>C2+0.001</f>
        <v>11.350999999999999</v>
      </c>
      <c r="C3" s="22">
        <v>11.37</v>
      </c>
      <c r="D3" s="42">
        <v>0.001388900462962963</v>
      </c>
      <c r="E3" s="24">
        <v>0.0013912037037037037</v>
      </c>
      <c r="F3" s="21">
        <v>299</v>
      </c>
      <c r="G3" s="29">
        <v>182</v>
      </c>
      <c r="H3" s="28">
        <v>3.05</v>
      </c>
      <c r="I3" s="28">
        <v>4.28</v>
      </c>
      <c r="J3" s="31">
        <v>1</v>
      </c>
    </row>
    <row r="4" spans="2:10" ht="12.75">
      <c r="B4" s="38">
        <f aca="true" t="shared" si="0" ref="B4:B67">C3+0.001</f>
        <v>11.370999999999999</v>
      </c>
      <c r="C4" s="22">
        <v>11.39</v>
      </c>
      <c r="D4" s="42">
        <v>0.001391215277777778</v>
      </c>
      <c r="E4" s="24">
        <v>0.0013958333333333331</v>
      </c>
      <c r="F4" s="21">
        <v>298</v>
      </c>
      <c r="G4" s="29">
        <v>184</v>
      </c>
      <c r="H4" s="28">
        <v>3.1</v>
      </c>
      <c r="I4" s="28">
        <v>4.56</v>
      </c>
      <c r="J4" s="31">
        <v>2</v>
      </c>
    </row>
    <row r="5" spans="2:10" ht="12.75">
      <c r="B5" s="38">
        <f t="shared" si="0"/>
        <v>11.391</v>
      </c>
      <c r="C5" s="22">
        <v>11.41</v>
      </c>
      <c r="D5" s="42">
        <v>0.0013958449074074073</v>
      </c>
      <c r="E5" s="24">
        <v>0.0013993055555555555</v>
      </c>
      <c r="F5" s="21">
        <v>297</v>
      </c>
      <c r="G5" s="29">
        <v>186</v>
      </c>
      <c r="H5" s="28">
        <v>3.14</v>
      </c>
      <c r="I5" s="28">
        <v>4.84</v>
      </c>
      <c r="J5" s="31">
        <v>3</v>
      </c>
    </row>
    <row r="6" spans="2:10" ht="12.75">
      <c r="B6" s="38">
        <f t="shared" si="0"/>
        <v>11.411</v>
      </c>
      <c r="C6" s="22">
        <v>11.43</v>
      </c>
      <c r="D6" s="42">
        <v>0.0013993171296296295</v>
      </c>
      <c r="E6" s="24">
        <v>0.0014027777777777777</v>
      </c>
      <c r="F6" s="21">
        <v>296</v>
      </c>
      <c r="G6" s="29">
        <v>187</v>
      </c>
      <c r="H6" s="28">
        <v>3.19</v>
      </c>
      <c r="I6" s="28">
        <v>5.11</v>
      </c>
      <c r="J6" s="31">
        <v>4</v>
      </c>
    </row>
    <row r="7" spans="2:10" ht="12.75">
      <c r="B7" s="38">
        <f t="shared" si="0"/>
        <v>11.431</v>
      </c>
      <c r="C7" s="22">
        <v>11.46</v>
      </c>
      <c r="D7" s="42">
        <v>0.00140278935185185</v>
      </c>
      <c r="E7" s="24">
        <v>0.00140625</v>
      </c>
      <c r="F7" s="21">
        <v>295</v>
      </c>
      <c r="G7" s="29">
        <v>189</v>
      </c>
      <c r="H7" s="28">
        <v>3.24</v>
      </c>
      <c r="I7" s="28">
        <v>5.39</v>
      </c>
      <c r="J7" s="31">
        <v>5</v>
      </c>
    </row>
    <row r="8" spans="2:10" ht="12.75">
      <c r="B8" s="38">
        <f t="shared" si="0"/>
        <v>11.461</v>
      </c>
      <c r="C8" s="22">
        <v>11.48</v>
      </c>
      <c r="D8" s="42">
        <v>0.00140626157407407</v>
      </c>
      <c r="E8" s="24">
        <v>0.0014097222222222221</v>
      </c>
      <c r="F8" s="21">
        <v>294</v>
      </c>
      <c r="G8" s="29">
        <v>191</v>
      </c>
      <c r="H8" s="28">
        <v>3.29</v>
      </c>
      <c r="I8" s="28">
        <v>5.67</v>
      </c>
      <c r="J8" s="31">
        <v>6</v>
      </c>
    </row>
    <row r="9" spans="2:10" ht="12.75">
      <c r="B9" s="38">
        <f t="shared" si="0"/>
        <v>11.481</v>
      </c>
      <c r="C9" s="22">
        <v>11.5</v>
      </c>
      <c r="D9" s="42">
        <v>0.0014097337962963</v>
      </c>
      <c r="E9" s="24">
        <v>0.0014131944444444446</v>
      </c>
      <c r="F9" s="21">
        <v>293</v>
      </c>
      <c r="G9" s="29">
        <v>193</v>
      </c>
      <c r="H9" s="28">
        <v>3.34</v>
      </c>
      <c r="I9" s="28">
        <v>5.95</v>
      </c>
      <c r="J9" s="31">
        <v>7</v>
      </c>
    </row>
    <row r="10" spans="2:10" ht="12.75">
      <c r="B10" s="38">
        <f t="shared" si="0"/>
        <v>11.501</v>
      </c>
      <c r="C10" s="22">
        <v>11.52</v>
      </c>
      <c r="D10" s="42">
        <v>0.00141320601851852</v>
      </c>
      <c r="E10" s="24">
        <v>0.0014166666666666668</v>
      </c>
      <c r="F10" s="21">
        <v>292</v>
      </c>
      <c r="G10" s="29">
        <v>195</v>
      </c>
      <c r="H10" s="28">
        <v>3.38</v>
      </c>
      <c r="I10" s="28">
        <v>6.23</v>
      </c>
      <c r="J10" s="31">
        <v>8</v>
      </c>
    </row>
    <row r="11" spans="2:10" ht="12.75">
      <c r="B11" s="38">
        <f t="shared" si="0"/>
        <v>11.520999999999999</v>
      </c>
      <c r="C11" s="22">
        <v>11.54</v>
      </c>
      <c r="D11" s="42">
        <v>0.00141667824074074</v>
      </c>
      <c r="E11" s="24">
        <v>0.001420138888888889</v>
      </c>
      <c r="F11" s="21">
        <v>291</v>
      </c>
      <c r="G11" s="29">
        <v>197</v>
      </c>
      <c r="H11" s="28">
        <v>3.43</v>
      </c>
      <c r="I11" s="28">
        <v>6.51</v>
      </c>
      <c r="J11" s="31">
        <v>9</v>
      </c>
    </row>
    <row r="12" spans="2:10" ht="12.75">
      <c r="B12" s="38">
        <f t="shared" si="0"/>
        <v>11.540999999999999</v>
      </c>
      <c r="C12" s="22">
        <v>11.56</v>
      </c>
      <c r="D12" s="42">
        <v>0.00142015046296296</v>
      </c>
      <c r="E12" s="24">
        <v>0.001423611111111111</v>
      </c>
      <c r="F12" s="21">
        <v>290</v>
      </c>
      <c r="G12" s="29">
        <v>199</v>
      </c>
      <c r="H12" s="28">
        <v>3.48</v>
      </c>
      <c r="I12" s="28">
        <v>6.78</v>
      </c>
      <c r="J12" s="31">
        <v>10</v>
      </c>
    </row>
    <row r="13" spans="2:10" ht="12.75">
      <c r="B13" s="38">
        <f t="shared" si="0"/>
        <v>11.561</v>
      </c>
      <c r="C13" s="22">
        <v>11.58</v>
      </c>
      <c r="D13" s="42">
        <v>0.00142362268518518</v>
      </c>
      <c r="E13" s="24">
        <v>0.00142708333333333</v>
      </c>
      <c r="F13" s="21">
        <v>289</v>
      </c>
      <c r="G13" s="29">
        <v>201</v>
      </c>
      <c r="H13" s="28">
        <v>3.53</v>
      </c>
      <c r="I13" s="28">
        <v>7.06</v>
      </c>
      <c r="J13" s="31">
        <v>11</v>
      </c>
    </row>
    <row r="14" spans="2:10" ht="12.75">
      <c r="B14" s="38">
        <f t="shared" si="0"/>
        <v>11.581</v>
      </c>
      <c r="C14" s="22">
        <v>11.6</v>
      </c>
      <c r="D14" s="42">
        <v>0.00142709490740741</v>
      </c>
      <c r="E14" s="24">
        <v>0.00143055555555556</v>
      </c>
      <c r="F14" s="21">
        <v>288</v>
      </c>
      <c r="G14" s="29">
        <v>202</v>
      </c>
      <c r="H14" s="28">
        <v>3.58</v>
      </c>
      <c r="I14" s="28">
        <v>7.34</v>
      </c>
      <c r="J14" s="31">
        <v>12</v>
      </c>
    </row>
    <row r="15" spans="2:10" ht="12.75">
      <c r="B15" s="38">
        <f t="shared" si="0"/>
        <v>11.600999999999999</v>
      </c>
      <c r="C15" s="22">
        <v>11.62</v>
      </c>
      <c r="D15" s="42">
        <v>0.00143056712962963</v>
      </c>
      <c r="E15" s="24">
        <v>0.00143402777777779</v>
      </c>
      <c r="F15" s="21">
        <v>287</v>
      </c>
      <c r="G15" s="29">
        <v>204</v>
      </c>
      <c r="H15" s="28">
        <v>3.62</v>
      </c>
      <c r="I15" s="28">
        <v>7.62</v>
      </c>
      <c r="J15" s="31">
        <v>13</v>
      </c>
    </row>
    <row r="16" spans="2:10" ht="12.75">
      <c r="B16" s="38">
        <f t="shared" si="0"/>
        <v>11.620999999999999</v>
      </c>
      <c r="C16" s="22">
        <v>11.64</v>
      </c>
      <c r="D16" s="42">
        <v>0.00143403935185185</v>
      </c>
      <c r="E16" s="24">
        <v>0.00143750000000002</v>
      </c>
      <c r="F16" s="21">
        <v>286</v>
      </c>
      <c r="G16" s="29">
        <v>206</v>
      </c>
      <c r="H16" s="28">
        <v>3.67</v>
      </c>
      <c r="I16" s="28">
        <v>7.9</v>
      </c>
      <c r="J16" s="31">
        <v>14</v>
      </c>
    </row>
    <row r="17" spans="2:10" ht="12.75">
      <c r="B17" s="38">
        <f t="shared" si="0"/>
        <v>11.641</v>
      </c>
      <c r="C17" s="22">
        <v>11.67</v>
      </c>
      <c r="D17" s="42">
        <v>0.00143751157407407</v>
      </c>
      <c r="E17" s="24">
        <v>0.00144097222222225</v>
      </c>
      <c r="F17" s="21">
        <v>285</v>
      </c>
      <c r="G17" s="29">
        <v>208</v>
      </c>
      <c r="H17" s="28">
        <v>3.72</v>
      </c>
      <c r="I17" s="28">
        <v>8.18</v>
      </c>
      <c r="J17" s="31">
        <v>15</v>
      </c>
    </row>
    <row r="18" spans="2:10" ht="12.75">
      <c r="B18" s="38">
        <f t="shared" si="0"/>
        <v>11.671</v>
      </c>
      <c r="C18" s="22">
        <v>11.69</v>
      </c>
      <c r="D18" s="42">
        <v>0.0014409837962963</v>
      </c>
      <c r="E18" s="24">
        <v>0.00144444444444448</v>
      </c>
      <c r="F18" s="21">
        <v>284</v>
      </c>
      <c r="G18" s="29">
        <v>210</v>
      </c>
      <c r="H18" s="28">
        <v>3.77</v>
      </c>
      <c r="I18" s="28">
        <v>8.45</v>
      </c>
      <c r="J18" s="31">
        <v>16</v>
      </c>
    </row>
    <row r="19" spans="2:10" ht="12.75">
      <c r="B19" s="38">
        <f t="shared" si="0"/>
        <v>11.690999999999999</v>
      </c>
      <c r="C19" s="22">
        <v>11.71</v>
      </c>
      <c r="D19" s="42">
        <v>0.00144445601851852</v>
      </c>
      <c r="E19" s="24">
        <v>0.00144791666666671</v>
      </c>
      <c r="F19" s="21">
        <v>283</v>
      </c>
      <c r="G19" s="29">
        <v>212</v>
      </c>
      <c r="H19" s="28">
        <v>3.82</v>
      </c>
      <c r="I19" s="28">
        <v>8.73</v>
      </c>
      <c r="J19" s="31">
        <v>17</v>
      </c>
    </row>
    <row r="20" spans="2:10" ht="12.75">
      <c r="B20" s="38">
        <f t="shared" si="0"/>
        <v>11.711</v>
      </c>
      <c r="C20" s="22">
        <v>11.73</v>
      </c>
      <c r="D20" s="42">
        <v>0.00144792824074074</v>
      </c>
      <c r="E20" s="24">
        <v>0.00145138888888894</v>
      </c>
      <c r="F20" s="21">
        <v>282</v>
      </c>
      <c r="G20" s="29">
        <v>214</v>
      </c>
      <c r="H20" s="28">
        <v>3.86</v>
      </c>
      <c r="I20" s="28">
        <v>9.01</v>
      </c>
      <c r="J20" s="31">
        <v>18</v>
      </c>
    </row>
    <row r="21" spans="2:10" ht="12.75">
      <c r="B21" s="38">
        <f t="shared" si="0"/>
        <v>11.731</v>
      </c>
      <c r="C21" s="22">
        <v>11.75</v>
      </c>
      <c r="D21" s="42">
        <v>0.00145140046296296</v>
      </c>
      <c r="E21" s="24">
        <v>0.00145486111111117</v>
      </c>
      <c r="F21" s="21">
        <v>281</v>
      </c>
      <c r="G21" s="29">
        <v>216</v>
      </c>
      <c r="H21" s="28">
        <v>3.91</v>
      </c>
      <c r="I21" s="28">
        <v>9.29</v>
      </c>
      <c r="J21" s="31">
        <v>19</v>
      </c>
    </row>
    <row r="22" spans="2:10" ht="12.75">
      <c r="B22" s="38">
        <f t="shared" si="0"/>
        <v>11.751</v>
      </c>
      <c r="C22" s="22">
        <v>11.77</v>
      </c>
      <c r="D22" s="42">
        <v>0.00145487268518518</v>
      </c>
      <c r="E22" s="24">
        <v>0.0014583333333334</v>
      </c>
      <c r="F22" s="21">
        <v>280</v>
      </c>
      <c r="G22" s="29">
        <v>217</v>
      </c>
      <c r="H22" s="28">
        <v>3.96</v>
      </c>
      <c r="I22" s="28">
        <v>9.57</v>
      </c>
      <c r="J22" s="31">
        <v>20</v>
      </c>
    </row>
    <row r="23" spans="2:10" ht="12.75">
      <c r="B23" s="38">
        <f t="shared" si="0"/>
        <v>11.770999999999999</v>
      </c>
      <c r="C23" s="22">
        <v>11.79</v>
      </c>
      <c r="D23" s="42">
        <v>0.00145834490740741</v>
      </c>
      <c r="E23" s="24">
        <v>0.00146180555555563</v>
      </c>
      <c r="F23" s="21">
        <v>279</v>
      </c>
      <c r="G23" s="29">
        <v>219</v>
      </c>
      <c r="H23" s="28">
        <v>4.01</v>
      </c>
      <c r="I23" s="28">
        <v>9.85</v>
      </c>
      <c r="J23" s="31">
        <v>21</v>
      </c>
    </row>
    <row r="24" spans="2:10" ht="12.75">
      <c r="B24" s="38">
        <f t="shared" si="0"/>
        <v>11.790999999999999</v>
      </c>
      <c r="C24" s="22">
        <v>11.81</v>
      </c>
      <c r="D24" s="42">
        <v>0.00146181712962963</v>
      </c>
      <c r="E24" s="24">
        <v>0.00146527777777786</v>
      </c>
      <c r="F24" s="21">
        <v>278</v>
      </c>
      <c r="G24" s="29">
        <v>221</v>
      </c>
      <c r="H24" s="28">
        <v>4.06</v>
      </c>
      <c r="I24" s="28">
        <v>10.12</v>
      </c>
      <c r="J24" s="31">
        <v>22</v>
      </c>
    </row>
    <row r="25" spans="2:10" ht="12.75">
      <c r="B25" s="38">
        <f t="shared" si="0"/>
        <v>11.811</v>
      </c>
      <c r="C25" s="22">
        <v>11.83</v>
      </c>
      <c r="D25" s="42">
        <v>0.00146528935185185</v>
      </c>
      <c r="E25" s="24">
        <v>0.00146875000000009</v>
      </c>
      <c r="F25" s="21">
        <v>277</v>
      </c>
      <c r="G25" s="29">
        <v>223</v>
      </c>
      <c r="H25" s="28">
        <v>4.1</v>
      </c>
      <c r="I25" s="28">
        <v>10.4</v>
      </c>
      <c r="J25" s="31">
        <v>23</v>
      </c>
    </row>
    <row r="26" spans="2:10" ht="12.75">
      <c r="B26" s="38">
        <f t="shared" si="0"/>
        <v>11.831</v>
      </c>
      <c r="C26" s="22">
        <v>11.85</v>
      </c>
      <c r="D26" s="42">
        <v>0.00146876157407407</v>
      </c>
      <c r="E26" s="24">
        <v>0.00147222222222232</v>
      </c>
      <c r="F26" s="21">
        <v>276</v>
      </c>
      <c r="G26" s="29">
        <f aca="true" t="shared" si="1" ref="G26:G67">G25+2</f>
        <v>225</v>
      </c>
      <c r="H26" s="28">
        <v>4.15</v>
      </c>
      <c r="I26" s="28">
        <v>10.68</v>
      </c>
      <c r="J26" s="31">
        <v>24</v>
      </c>
    </row>
    <row r="27" spans="2:10" ht="12.75">
      <c r="B27" s="38">
        <f t="shared" si="0"/>
        <v>11.850999999999999</v>
      </c>
      <c r="C27" s="22">
        <v>11.88</v>
      </c>
      <c r="D27" s="42">
        <v>0.0014722337962963</v>
      </c>
      <c r="E27" s="24">
        <v>0.00147569444444455</v>
      </c>
      <c r="F27" s="21">
        <v>275</v>
      </c>
      <c r="G27" s="29">
        <f t="shared" si="1"/>
        <v>227</v>
      </c>
      <c r="H27" s="28">
        <v>4.2</v>
      </c>
      <c r="I27" s="28">
        <v>10.96</v>
      </c>
      <c r="J27" s="31">
        <v>25</v>
      </c>
    </row>
    <row r="28" spans="2:10" ht="12.75">
      <c r="B28" s="38">
        <f t="shared" si="0"/>
        <v>11.881</v>
      </c>
      <c r="C28" s="22">
        <v>11.9</v>
      </c>
      <c r="D28" s="42">
        <v>0.00147570601851852</v>
      </c>
      <c r="E28" s="24">
        <v>0.00147916666666678</v>
      </c>
      <c r="F28" s="21">
        <v>274</v>
      </c>
      <c r="G28" s="29">
        <f t="shared" si="1"/>
        <v>229</v>
      </c>
      <c r="H28" s="28">
        <v>4.25</v>
      </c>
      <c r="I28" s="28">
        <v>11.24</v>
      </c>
      <c r="J28" s="31">
        <v>26</v>
      </c>
    </row>
    <row r="29" spans="2:10" ht="12.75">
      <c r="B29" s="38">
        <f t="shared" si="0"/>
        <v>11.901</v>
      </c>
      <c r="C29" s="22">
        <v>11.92</v>
      </c>
      <c r="D29" s="42">
        <v>0.00147917824074074</v>
      </c>
      <c r="E29" s="24">
        <v>0.00148263888888901</v>
      </c>
      <c r="F29" s="21">
        <v>273</v>
      </c>
      <c r="G29" s="29">
        <f t="shared" si="1"/>
        <v>231</v>
      </c>
      <c r="H29" s="28">
        <v>4.3</v>
      </c>
      <c r="I29" s="28">
        <v>11.52</v>
      </c>
      <c r="J29" s="31">
        <v>27</v>
      </c>
    </row>
    <row r="30" spans="2:10" ht="12.75">
      <c r="B30" s="38">
        <f t="shared" si="0"/>
        <v>11.921</v>
      </c>
      <c r="C30" s="22">
        <v>11.94</v>
      </c>
      <c r="D30" s="42">
        <v>0.00148265046296296</v>
      </c>
      <c r="E30" s="24">
        <v>0.00148611111111124</v>
      </c>
      <c r="F30" s="21">
        <v>272</v>
      </c>
      <c r="G30" s="29">
        <v>232</v>
      </c>
      <c r="H30" s="28">
        <v>4.34</v>
      </c>
      <c r="I30" s="28">
        <v>11.8</v>
      </c>
      <c r="J30" s="31">
        <v>28</v>
      </c>
    </row>
    <row r="31" spans="2:10" ht="12.75">
      <c r="B31" s="38">
        <f t="shared" si="0"/>
        <v>11.940999999999999</v>
      </c>
      <c r="C31" s="22">
        <v>11.96</v>
      </c>
      <c r="D31" s="42">
        <v>0.00148612268518518</v>
      </c>
      <c r="E31" s="24">
        <v>0.00148958333333347</v>
      </c>
      <c r="F31" s="21">
        <v>271</v>
      </c>
      <c r="G31" s="29">
        <f t="shared" si="1"/>
        <v>234</v>
      </c>
      <c r="H31" s="28">
        <v>4.39</v>
      </c>
      <c r="I31" s="28">
        <v>12.07</v>
      </c>
      <c r="J31" s="31">
        <v>29</v>
      </c>
    </row>
    <row r="32" spans="2:10" ht="12.75">
      <c r="B32" s="38">
        <f t="shared" si="0"/>
        <v>11.961</v>
      </c>
      <c r="C32" s="22">
        <v>11.98</v>
      </c>
      <c r="D32" s="42">
        <v>0.00148959490740741</v>
      </c>
      <c r="E32" s="24">
        <v>0.0014930555555557</v>
      </c>
      <c r="F32" s="21">
        <v>270</v>
      </c>
      <c r="G32" s="29">
        <f t="shared" si="1"/>
        <v>236</v>
      </c>
      <c r="H32" s="28">
        <v>4.44</v>
      </c>
      <c r="I32" s="28">
        <v>12.35</v>
      </c>
      <c r="J32" s="31">
        <v>30</v>
      </c>
    </row>
    <row r="33" spans="2:10" ht="12.75">
      <c r="B33" s="38">
        <f t="shared" si="0"/>
        <v>11.981</v>
      </c>
      <c r="C33" s="22">
        <v>12</v>
      </c>
      <c r="D33" s="42">
        <v>0.00149306712962963</v>
      </c>
      <c r="E33" s="24">
        <v>0.00149652777777793</v>
      </c>
      <c r="F33" s="21">
        <v>269</v>
      </c>
      <c r="G33" s="29">
        <f t="shared" si="1"/>
        <v>238</v>
      </c>
      <c r="H33" s="28">
        <v>4.49</v>
      </c>
      <c r="I33" s="28">
        <v>12.63</v>
      </c>
      <c r="J33" s="31">
        <v>31</v>
      </c>
    </row>
    <row r="34" spans="2:10" ht="12.75">
      <c r="B34" s="38">
        <f t="shared" si="0"/>
        <v>12.001</v>
      </c>
      <c r="C34" s="22">
        <v>12.02</v>
      </c>
      <c r="D34" s="42">
        <v>0.00149653935185185</v>
      </c>
      <c r="E34" s="24">
        <v>0.00150000000000016</v>
      </c>
      <c r="F34" s="21">
        <v>268</v>
      </c>
      <c r="G34" s="29">
        <f t="shared" si="1"/>
        <v>240</v>
      </c>
      <c r="H34" s="28">
        <v>4.54</v>
      </c>
      <c r="I34" s="28">
        <v>12.91</v>
      </c>
      <c r="J34" s="31">
        <v>32</v>
      </c>
    </row>
    <row r="35" spans="2:10" ht="12.75">
      <c r="B35" s="38">
        <f t="shared" si="0"/>
        <v>12.020999999999999</v>
      </c>
      <c r="C35" s="22">
        <v>12.04</v>
      </c>
      <c r="D35" s="42">
        <v>0.00150001157407407</v>
      </c>
      <c r="E35" s="24">
        <v>0.00150347222222239</v>
      </c>
      <c r="F35" s="21">
        <v>267</v>
      </c>
      <c r="G35" s="29">
        <f t="shared" si="1"/>
        <v>242</v>
      </c>
      <c r="H35" s="28">
        <v>4.58</v>
      </c>
      <c r="I35" s="28">
        <v>13.19</v>
      </c>
      <c r="J35" s="31">
        <v>33</v>
      </c>
    </row>
    <row r="36" spans="2:10" ht="12.75">
      <c r="B36" s="38">
        <f t="shared" si="0"/>
        <v>12.040999999999999</v>
      </c>
      <c r="C36" s="22">
        <v>12.04</v>
      </c>
      <c r="D36" s="42">
        <v>0.0015034837962963</v>
      </c>
      <c r="E36" s="24">
        <v>0.00150694444444462</v>
      </c>
      <c r="F36" s="21">
        <v>266</v>
      </c>
      <c r="G36" s="29">
        <f t="shared" si="1"/>
        <v>244</v>
      </c>
      <c r="H36" s="28">
        <v>4.63</v>
      </c>
      <c r="I36" s="28">
        <v>13.47</v>
      </c>
      <c r="J36" s="31">
        <v>34</v>
      </c>
    </row>
    <row r="37" spans="2:10" ht="12.75">
      <c r="B37" s="38">
        <f t="shared" si="0"/>
        <v>12.040999999999999</v>
      </c>
      <c r="C37" s="22">
        <v>12.09</v>
      </c>
      <c r="D37" s="42">
        <v>0.00150695601851852</v>
      </c>
      <c r="E37" s="24">
        <v>0.00151041666666685</v>
      </c>
      <c r="F37" s="21">
        <v>265</v>
      </c>
      <c r="G37" s="29">
        <f t="shared" si="1"/>
        <v>246</v>
      </c>
      <c r="H37" s="28">
        <v>4.68</v>
      </c>
      <c r="I37" s="28">
        <v>13.74</v>
      </c>
      <c r="J37" s="31">
        <v>35</v>
      </c>
    </row>
    <row r="38" spans="2:10" ht="12.75">
      <c r="B38" s="38">
        <f t="shared" si="0"/>
        <v>12.091</v>
      </c>
      <c r="C38" s="22">
        <v>12.11</v>
      </c>
      <c r="D38" s="42">
        <v>0.00151042824074074</v>
      </c>
      <c r="E38" s="24">
        <v>0.00151388888888908</v>
      </c>
      <c r="F38" s="21">
        <v>264</v>
      </c>
      <c r="G38" s="29">
        <v>247</v>
      </c>
      <c r="H38" s="28">
        <v>4.73</v>
      </c>
      <c r="I38" s="28">
        <v>14.02</v>
      </c>
      <c r="J38" s="31">
        <v>36</v>
      </c>
    </row>
    <row r="39" spans="2:10" ht="12.75">
      <c r="B39" s="38">
        <f t="shared" si="0"/>
        <v>12.110999999999999</v>
      </c>
      <c r="C39" s="22">
        <v>12.13</v>
      </c>
      <c r="D39" s="42">
        <v>0.00151390046296296</v>
      </c>
      <c r="E39" s="24">
        <v>0.00151736111111131</v>
      </c>
      <c r="F39" s="21">
        <v>263</v>
      </c>
      <c r="G39" s="29">
        <f t="shared" si="1"/>
        <v>249</v>
      </c>
      <c r="H39" s="28">
        <v>4.78</v>
      </c>
      <c r="I39" s="28">
        <v>14.3</v>
      </c>
      <c r="J39" s="31">
        <v>37</v>
      </c>
    </row>
    <row r="40" spans="2:10" ht="12.75">
      <c r="B40" s="38">
        <f t="shared" si="0"/>
        <v>12.131</v>
      </c>
      <c r="C40" s="22">
        <v>12.15</v>
      </c>
      <c r="D40" s="42">
        <v>0.00151737268518518</v>
      </c>
      <c r="E40" s="24">
        <v>0.00152083333333354</v>
      </c>
      <c r="F40" s="21">
        <v>262</v>
      </c>
      <c r="G40" s="29">
        <f t="shared" si="1"/>
        <v>251</v>
      </c>
      <c r="H40" s="28">
        <v>4.82</v>
      </c>
      <c r="I40" s="28">
        <v>14.58</v>
      </c>
      <c r="J40" s="31">
        <v>38</v>
      </c>
    </row>
    <row r="41" spans="2:10" ht="12.75">
      <c r="B41" s="38">
        <f t="shared" si="0"/>
        <v>12.151</v>
      </c>
      <c r="C41" s="22">
        <v>12.17</v>
      </c>
      <c r="D41" s="42">
        <v>0.00152084490740741</v>
      </c>
      <c r="E41" s="24">
        <v>0.00152430555555577</v>
      </c>
      <c r="F41" s="21">
        <v>261</v>
      </c>
      <c r="G41" s="29">
        <f t="shared" si="1"/>
        <v>253</v>
      </c>
      <c r="H41" s="28">
        <v>4.87</v>
      </c>
      <c r="I41" s="28">
        <v>14.86</v>
      </c>
      <c r="J41" s="31">
        <v>39</v>
      </c>
    </row>
    <row r="42" spans="2:10" ht="12.75">
      <c r="B42" s="38">
        <f t="shared" si="0"/>
        <v>12.171</v>
      </c>
      <c r="C42" s="22">
        <v>12.19</v>
      </c>
      <c r="D42" s="42">
        <v>0.00152431712962963</v>
      </c>
      <c r="E42" s="24">
        <v>0.001527777777778</v>
      </c>
      <c r="F42" s="21">
        <v>260</v>
      </c>
      <c r="G42" s="29">
        <f t="shared" si="1"/>
        <v>255</v>
      </c>
      <c r="H42" s="28">
        <v>4.92</v>
      </c>
      <c r="I42" s="28">
        <v>15.14</v>
      </c>
      <c r="J42" s="31">
        <v>40</v>
      </c>
    </row>
    <row r="43" spans="2:10" ht="12.75">
      <c r="B43" s="38">
        <f t="shared" si="0"/>
        <v>12.190999999999999</v>
      </c>
      <c r="C43" s="22">
        <v>12.21</v>
      </c>
      <c r="D43" s="42">
        <v>0.00152778935185185</v>
      </c>
      <c r="E43" s="24">
        <v>0.00153125000000023</v>
      </c>
      <c r="F43" s="21">
        <v>259</v>
      </c>
      <c r="G43" s="29">
        <f t="shared" si="1"/>
        <v>257</v>
      </c>
      <c r="H43" s="28">
        <v>4.97</v>
      </c>
      <c r="I43" s="28">
        <v>15.41</v>
      </c>
      <c r="J43" s="31">
        <v>41</v>
      </c>
    </row>
    <row r="44" spans="2:10" ht="12.75">
      <c r="B44" s="38">
        <f t="shared" si="0"/>
        <v>12.211</v>
      </c>
      <c r="C44" s="22">
        <v>12.23</v>
      </c>
      <c r="D44" s="42">
        <v>0.00153126157407407</v>
      </c>
      <c r="E44" s="24">
        <v>0.00153472222222246</v>
      </c>
      <c r="F44" s="21">
        <v>258</v>
      </c>
      <c r="G44" s="29">
        <f t="shared" si="1"/>
        <v>259</v>
      </c>
      <c r="H44" s="28">
        <v>5.02</v>
      </c>
      <c r="I44" s="28">
        <v>15.69</v>
      </c>
      <c r="J44" s="31">
        <v>42</v>
      </c>
    </row>
    <row r="45" spans="2:10" ht="12.75">
      <c r="B45" s="38">
        <f t="shared" si="0"/>
        <v>12.231</v>
      </c>
      <c r="C45" s="22">
        <v>12.25</v>
      </c>
      <c r="D45" s="42">
        <v>0.0015347337962963</v>
      </c>
      <c r="E45" s="24">
        <v>0.00153819444444469</v>
      </c>
      <c r="F45" s="21">
        <v>257</v>
      </c>
      <c r="G45" s="29">
        <f t="shared" si="1"/>
        <v>261</v>
      </c>
      <c r="H45" s="28">
        <v>5.06</v>
      </c>
      <c r="I45" s="28">
        <v>15.97</v>
      </c>
      <c r="J45" s="31">
        <v>43</v>
      </c>
    </row>
    <row r="46" spans="2:10" ht="12.75">
      <c r="B46" s="38">
        <f t="shared" si="0"/>
        <v>12.251</v>
      </c>
      <c r="C46" s="22">
        <v>12.27</v>
      </c>
      <c r="D46" s="42">
        <v>0.00153820601851852</v>
      </c>
      <c r="E46" s="24">
        <v>0.00154166666666692</v>
      </c>
      <c r="F46" s="21">
        <v>256</v>
      </c>
      <c r="G46" s="29">
        <v>262</v>
      </c>
      <c r="H46" s="28">
        <v>5.11</v>
      </c>
      <c r="I46" s="28">
        <v>16.25</v>
      </c>
      <c r="J46" s="31">
        <v>44</v>
      </c>
    </row>
    <row r="47" spans="2:10" ht="12.75">
      <c r="B47" s="38">
        <f t="shared" si="0"/>
        <v>12.270999999999999</v>
      </c>
      <c r="C47" s="22">
        <v>12.3</v>
      </c>
      <c r="D47" s="42">
        <v>0.00154167824074074</v>
      </c>
      <c r="E47" s="24">
        <v>0.00154513888888915</v>
      </c>
      <c r="F47" s="21">
        <v>255</v>
      </c>
      <c r="G47" s="29">
        <f t="shared" si="1"/>
        <v>264</v>
      </c>
      <c r="H47" s="28">
        <v>5.16</v>
      </c>
      <c r="I47" s="28">
        <v>16.53</v>
      </c>
      <c r="J47" s="31">
        <v>45</v>
      </c>
    </row>
    <row r="48" spans="2:10" ht="12.75">
      <c r="B48" s="38">
        <f t="shared" si="0"/>
        <v>12.301</v>
      </c>
      <c r="C48" s="22">
        <v>12.32</v>
      </c>
      <c r="D48" s="42">
        <v>0.00154515046296296</v>
      </c>
      <c r="E48" s="24">
        <v>0.00154861111111138</v>
      </c>
      <c r="F48" s="21">
        <v>254</v>
      </c>
      <c r="G48" s="29">
        <f t="shared" si="1"/>
        <v>266</v>
      </c>
      <c r="H48" s="28">
        <v>5.21</v>
      </c>
      <c r="I48" s="28">
        <v>16.81</v>
      </c>
      <c r="J48" s="31">
        <v>46</v>
      </c>
    </row>
    <row r="49" spans="2:10" ht="12.75">
      <c r="B49" s="38">
        <f t="shared" si="0"/>
        <v>12.321</v>
      </c>
      <c r="C49" s="22">
        <v>12.34</v>
      </c>
      <c r="D49" s="42">
        <v>0.00154862268518518</v>
      </c>
      <c r="E49" s="24">
        <v>0.00155208333333361</v>
      </c>
      <c r="F49" s="21">
        <v>253</v>
      </c>
      <c r="G49" s="29">
        <f t="shared" si="1"/>
        <v>268</v>
      </c>
      <c r="H49" s="28">
        <v>5.26</v>
      </c>
      <c r="I49" s="28">
        <v>17.08</v>
      </c>
      <c r="J49" s="31">
        <v>47</v>
      </c>
    </row>
    <row r="50" spans="2:10" ht="12.75">
      <c r="B50" s="38">
        <f t="shared" si="0"/>
        <v>12.341</v>
      </c>
      <c r="C50" s="22">
        <v>12.36</v>
      </c>
      <c r="D50" s="42">
        <v>0.00155209490740741</v>
      </c>
      <c r="E50" s="24">
        <v>0.00155555555555584</v>
      </c>
      <c r="F50" s="21">
        <v>252</v>
      </c>
      <c r="G50" s="29">
        <f t="shared" si="1"/>
        <v>270</v>
      </c>
      <c r="H50" s="28">
        <v>5.3</v>
      </c>
      <c r="I50" s="28">
        <v>17.36</v>
      </c>
      <c r="J50" s="31">
        <v>48</v>
      </c>
    </row>
    <row r="51" spans="2:10" ht="12.75">
      <c r="B51" s="38">
        <v>12.361</v>
      </c>
      <c r="C51" s="22">
        <v>12.38</v>
      </c>
      <c r="D51" s="42">
        <v>0.00155556712962963</v>
      </c>
      <c r="E51" s="24">
        <v>0.00155902777777807</v>
      </c>
      <c r="F51" s="21">
        <v>251</v>
      </c>
      <c r="G51" s="29">
        <f t="shared" si="1"/>
        <v>272</v>
      </c>
      <c r="H51" s="28">
        <v>5.35</v>
      </c>
      <c r="I51" s="28">
        <v>17.64</v>
      </c>
      <c r="J51" s="31">
        <v>49</v>
      </c>
    </row>
    <row r="52" spans="2:13" ht="12.75">
      <c r="B52" s="38">
        <v>12.381</v>
      </c>
      <c r="C52" s="39">
        <v>12.4</v>
      </c>
      <c r="D52" s="42">
        <v>0.00155903935185185</v>
      </c>
      <c r="E52" s="41">
        <v>0.0015625000000003</v>
      </c>
      <c r="F52" s="25">
        <v>250</v>
      </c>
      <c r="G52" s="40">
        <v>273</v>
      </c>
      <c r="H52" s="26">
        <v>5.4</v>
      </c>
      <c r="I52" s="26">
        <v>17.92</v>
      </c>
      <c r="J52" s="25">
        <v>50</v>
      </c>
      <c r="M52" s="44"/>
    </row>
    <row r="53" spans="2:10" ht="12.75">
      <c r="B53" s="38">
        <v>12.401</v>
      </c>
      <c r="C53" s="28">
        <v>12.42</v>
      </c>
      <c r="D53" s="42">
        <v>0.00156251157407407</v>
      </c>
      <c r="E53" s="30">
        <v>0.0015663888888888839</v>
      </c>
      <c r="F53" s="21">
        <v>249</v>
      </c>
      <c r="G53" s="29">
        <f t="shared" si="1"/>
        <v>275</v>
      </c>
      <c r="H53" s="28">
        <v>5.44</v>
      </c>
      <c r="I53" s="28">
        <v>18.18</v>
      </c>
      <c r="J53" s="31">
        <v>51</v>
      </c>
    </row>
    <row r="54" spans="2:10" ht="12.75">
      <c r="B54" s="38">
        <f t="shared" si="0"/>
        <v>12.421</v>
      </c>
      <c r="C54" s="28">
        <v>12.44</v>
      </c>
      <c r="D54" s="42">
        <v>0.0015664467592592594</v>
      </c>
      <c r="E54" s="30">
        <v>0.0015702777777777729</v>
      </c>
      <c r="F54" s="21">
        <v>248</v>
      </c>
      <c r="G54" s="29">
        <v>276</v>
      </c>
      <c r="H54" s="28">
        <v>5.49</v>
      </c>
      <c r="I54" s="28">
        <v>18.43</v>
      </c>
      <c r="J54" s="31">
        <v>52</v>
      </c>
    </row>
    <row r="55" spans="2:10" ht="12.75">
      <c r="B55" s="38">
        <f t="shared" si="0"/>
        <v>12.440999999999999</v>
      </c>
      <c r="C55" s="28">
        <v>12.46</v>
      </c>
      <c r="D55" s="42">
        <v>0.0015702662037037037</v>
      </c>
      <c r="E55" s="30">
        <v>0.0015741666666666619</v>
      </c>
      <c r="F55" s="21">
        <v>247</v>
      </c>
      <c r="G55" s="29">
        <f t="shared" si="1"/>
        <v>278</v>
      </c>
      <c r="H55" s="28">
        <v>5.53</v>
      </c>
      <c r="I55" s="28">
        <v>18.69</v>
      </c>
      <c r="J55" s="31">
        <v>53</v>
      </c>
    </row>
    <row r="56" spans="2:10" ht="12.75">
      <c r="B56" s="38">
        <f t="shared" si="0"/>
        <v>12.461</v>
      </c>
      <c r="C56" s="28">
        <v>12.48</v>
      </c>
      <c r="D56" s="42">
        <v>0.0015742013888888889</v>
      </c>
      <c r="E56" s="30">
        <v>0.0015780555555555509</v>
      </c>
      <c r="F56" s="21">
        <v>246</v>
      </c>
      <c r="G56" s="29">
        <f t="shared" si="1"/>
        <v>280</v>
      </c>
      <c r="H56" s="28">
        <v>5.58</v>
      </c>
      <c r="I56" s="28">
        <v>18.94</v>
      </c>
      <c r="J56" s="31">
        <v>54</v>
      </c>
    </row>
    <row r="57" spans="2:10" ht="12.75">
      <c r="B57" s="38">
        <f t="shared" si="0"/>
        <v>12.481</v>
      </c>
      <c r="C57" s="28">
        <v>12.51</v>
      </c>
      <c r="D57" s="42">
        <v>0.0015780208333333332</v>
      </c>
      <c r="E57" s="30">
        <v>0.0015819444444444399</v>
      </c>
      <c r="F57" s="21">
        <v>245</v>
      </c>
      <c r="G57" s="29">
        <f t="shared" si="1"/>
        <v>282</v>
      </c>
      <c r="H57" s="28">
        <v>5.62</v>
      </c>
      <c r="I57" s="28">
        <v>19.2</v>
      </c>
      <c r="J57" s="31">
        <v>55</v>
      </c>
    </row>
    <row r="58" spans="2:10" ht="12.75">
      <c r="B58" s="38">
        <f t="shared" si="0"/>
        <v>12.511</v>
      </c>
      <c r="C58" s="28">
        <v>12.53</v>
      </c>
      <c r="D58" s="42">
        <v>0.0015819560185185188</v>
      </c>
      <c r="E58" s="30">
        <v>0.0015858333333333289</v>
      </c>
      <c r="F58" s="21">
        <v>244</v>
      </c>
      <c r="G58" s="29">
        <v>283</v>
      </c>
      <c r="H58" s="28">
        <v>5.66</v>
      </c>
      <c r="I58" s="28">
        <v>19.45</v>
      </c>
      <c r="J58" s="31">
        <v>56</v>
      </c>
    </row>
    <row r="59" spans="2:10" ht="12.75">
      <c r="B59" s="38">
        <f t="shared" si="0"/>
        <v>12.530999999999999</v>
      </c>
      <c r="C59" s="28">
        <v>12.55</v>
      </c>
      <c r="D59" s="42">
        <v>0.0015858912037037037</v>
      </c>
      <c r="E59" s="30">
        <v>0.00158972222222222</v>
      </c>
      <c r="F59" s="21">
        <v>243</v>
      </c>
      <c r="G59" s="29">
        <f t="shared" si="1"/>
        <v>285</v>
      </c>
      <c r="H59" s="28">
        <v>5.71</v>
      </c>
      <c r="I59" s="28">
        <v>19.71</v>
      </c>
      <c r="J59" s="31">
        <v>57</v>
      </c>
    </row>
    <row r="60" spans="2:10" ht="12.75">
      <c r="B60" s="38">
        <f t="shared" si="0"/>
        <v>12.551</v>
      </c>
      <c r="C60" s="28">
        <v>12.57</v>
      </c>
      <c r="D60" s="42">
        <v>0.0015897106481481483</v>
      </c>
      <c r="E60" s="30">
        <v>0.0015936111111111068</v>
      </c>
      <c r="F60" s="21">
        <v>242</v>
      </c>
      <c r="G60" s="29">
        <f t="shared" si="1"/>
        <v>287</v>
      </c>
      <c r="H60" s="28">
        <v>5.75</v>
      </c>
      <c r="I60" s="28">
        <v>19.96</v>
      </c>
      <c r="J60" s="31">
        <v>58</v>
      </c>
    </row>
    <row r="61" spans="2:10" ht="12.75">
      <c r="B61" s="38">
        <f t="shared" si="0"/>
        <v>12.571</v>
      </c>
      <c r="C61" s="28">
        <v>12.59</v>
      </c>
      <c r="D61" s="42">
        <v>0.0015936458333333332</v>
      </c>
      <c r="E61" s="30">
        <v>0.0015974999999999958</v>
      </c>
      <c r="F61" s="21">
        <v>241</v>
      </c>
      <c r="G61" s="29">
        <v>288</v>
      </c>
      <c r="H61" s="28">
        <v>5.8</v>
      </c>
      <c r="I61" s="28">
        <v>20.22</v>
      </c>
      <c r="J61" s="31">
        <v>59</v>
      </c>
    </row>
    <row r="62" spans="2:10" ht="12.75">
      <c r="B62" s="38">
        <f t="shared" si="0"/>
        <v>12.591</v>
      </c>
      <c r="C62" s="28">
        <v>12.61</v>
      </c>
      <c r="D62" s="42">
        <v>0.0015974652777777777</v>
      </c>
      <c r="E62" s="30">
        <v>0.0016013888888888848</v>
      </c>
      <c r="F62" s="31">
        <v>240</v>
      </c>
      <c r="G62" s="29">
        <f t="shared" si="1"/>
        <v>290</v>
      </c>
      <c r="H62" s="28">
        <v>5.84</v>
      </c>
      <c r="I62" s="28">
        <v>20.47</v>
      </c>
      <c r="J62" s="31">
        <v>60</v>
      </c>
    </row>
    <row r="63" spans="2:10" ht="12.75">
      <c r="B63" s="38">
        <f t="shared" si="0"/>
        <v>12.610999999999999</v>
      </c>
      <c r="C63" s="28">
        <v>12.63</v>
      </c>
      <c r="D63" s="42">
        <v>0.001601400462962963</v>
      </c>
      <c r="E63" s="30">
        <v>0.0016052777777777738</v>
      </c>
      <c r="F63" s="31">
        <v>239</v>
      </c>
      <c r="G63" s="29">
        <f t="shared" si="1"/>
        <v>292</v>
      </c>
      <c r="H63" s="28">
        <v>5.88</v>
      </c>
      <c r="I63" s="28">
        <v>20.73</v>
      </c>
      <c r="J63" s="31">
        <v>61</v>
      </c>
    </row>
    <row r="64" spans="2:10" ht="12.75">
      <c r="B64" s="38">
        <f t="shared" si="0"/>
        <v>12.631</v>
      </c>
      <c r="C64" s="28">
        <v>12.65</v>
      </c>
      <c r="D64" s="42">
        <v>0.0016053356481481483</v>
      </c>
      <c r="E64" s="30">
        <v>0.0016091666666666628</v>
      </c>
      <c r="F64" s="31">
        <v>238</v>
      </c>
      <c r="G64" s="29">
        <f t="shared" si="1"/>
        <v>294</v>
      </c>
      <c r="H64" s="28">
        <v>5.93</v>
      </c>
      <c r="I64" s="28">
        <v>20.98</v>
      </c>
      <c r="J64" s="31">
        <v>62</v>
      </c>
    </row>
    <row r="65" spans="2:10" ht="12.75">
      <c r="B65" s="38">
        <f t="shared" si="0"/>
        <v>12.651</v>
      </c>
      <c r="C65" s="28">
        <v>12.68</v>
      </c>
      <c r="D65" s="42">
        <v>0.0016091550925925926</v>
      </c>
      <c r="E65" s="30">
        <v>0.0016130555555555518</v>
      </c>
      <c r="F65" s="31">
        <v>237</v>
      </c>
      <c r="G65" s="29">
        <v>295</v>
      </c>
      <c r="H65" s="28">
        <v>5.97</v>
      </c>
      <c r="I65" s="28">
        <v>21.24</v>
      </c>
      <c r="J65" s="31">
        <v>63</v>
      </c>
    </row>
    <row r="66" spans="2:10" ht="12.75">
      <c r="B66" s="38">
        <f t="shared" si="0"/>
        <v>12.681</v>
      </c>
      <c r="C66" s="28">
        <v>12.7</v>
      </c>
      <c r="D66" s="42">
        <v>0.0016130902777777777</v>
      </c>
      <c r="E66" s="30">
        <v>0.0016169444444444408</v>
      </c>
      <c r="F66" s="31">
        <v>236</v>
      </c>
      <c r="G66" s="29">
        <f t="shared" si="1"/>
        <v>297</v>
      </c>
      <c r="H66" s="28">
        <v>6.02</v>
      </c>
      <c r="I66" s="28">
        <v>21.49</v>
      </c>
      <c r="J66" s="31">
        <v>64</v>
      </c>
    </row>
    <row r="67" spans="2:10" ht="12.75">
      <c r="B67" s="38">
        <f t="shared" si="0"/>
        <v>12.700999999999999</v>
      </c>
      <c r="C67" s="28">
        <v>12.72</v>
      </c>
      <c r="D67" s="42">
        <v>0.001616909722222222</v>
      </c>
      <c r="E67" s="30">
        <v>0.0016208333333333298</v>
      </c>
      <c r="F67" s="31">
        <v>235</v>
      </c>
      <c r="G67" s="29">
        <f t="shared" si="1"/>
        <v>299</v>
      </c>
      <c r="H67" s="28">
        <v>6.06</v>
      </c>
      <c r="I67" s="28">
        <v>21.75</v>
      </c>
      <c r="J67" s="31">
        <v>65</v>
      </c>
    </row>
    <row r="68" spans="2:10" ht="12.75">
      <c r="B68" s="38">
        <f aca="true" t="shared" si="2" ref="B68:B131">C67+0.001</f>
        <v>12.721</v>
      </c>
      <c r="C68" s="28">
        <v>12.74</v>
      </c>
      <c r="D68" s="42">
        <v>0.0016208449074074077</v>
      </c>
      <c r="E68" s="30">
        <v>0.0016247222222222188</v>
      </c>
      <c r="F68" s="31">
        <v>234</v>
      </c>
      <c r="G68" s="29">
        <v>300</v>
      </c>
      <c r="H68" s="28">
        <v>6.1</v>
      </c>
      <c r="I68" s="28">
        <v>22</v>
      </c>
      <c r="J68" s="31">
        <v>66</v>
      </c>
    </row>
    <row r="69" spans="2:10" ht="12.75">
      <c r="B69" s="38">
        <f t="shared" si="2"/>
        <v>12.741</v>
      </c>
      <c r="C69" s="28">
        <v>12.76</v>
      </c>
      <c r="D69" s="42">
        <v>0.0016247800925925926</v>
      </c>
      <c r="E69" s="30">
        <v>0.0016286111111111078</v>
      </c>
      <c r="F69" s="31">
        <v>233</v>
      </c>
      <c r="G69" s="29">
        <f aca="true" t="shared" si="3" ref="G69:G132">G68+2</f>
        <v>302</v>
      </c>
      <c r="H69" s="28">
        <v>6.15</v>
      </c>
      <c r="I69" s="28">
        <v>22.26</v>
      </c>
      <c r="J69" s="31">
        <v>67</v>
      </c>
    </row>
    <row r="70" spans="2:10" ht="12.75">
      <c r="B70" s="38">
        <f t="shared" si="2"/>
        <v>12.761</v>
      </c>
      <c r="C70" s="28">
        <v>12.78</v>
      </c>
      <c r="D70" s="42">
        <v>0.0016285995370370371</v>
      </c>
      <c r="E70" s="30">
        <v>0.0016324999999999968</v>
      </c>
      <c r="F70" s="31">
        <v>232</v>
      </c>
      <c r="G70" s="29">
        <f t="shared" si="3"/>
        <v>304</v>
      </c>
      <c r="H70" s="28">
        <v>6.19</v>
      </c>
      <c r="I70" s="28">
        <v>22.51</v>
      </c>
      <c r="J70" s="31">
        <v>68</v>
      </c>
    </row>
    <row r="71" spans="2:10" ht="12.75">
      <c r="B71" s="38">
        <f t="shared" si="2"/>
        <v>12.780999999999999</v>
      </c>
      <c r="C71" s="28">
        <v>12.8</v>
      </c>
      <c r="D71" s="42">
        <f>E70+0.00000001</f>
        <v>0.0016325099999999967</v>
      </c>
      <c r="E71" s="30">
        <v>0.0016363888888888858</v>
      </c>
      <c r="F71" s="31">
        <v>231</v>
      </c>
      <c r="G71" s="29">
        <f t="shared" si="3"/>
        <v>306</v>
      </c>
      <c r="H71" s="28">
        <v>6.24</v>
      </c>
      <c r="I71" s="28">
        <v>22.77</v>
      </c>
      <c r="J71" s="31">
        <v>69</v>
      </c>
    </row>
    <row r="72" spans="2:10" ht="12.75">
      <c r="B72" s="38">
        <f t="shared" si="2"/>
        <v>12.801</v>
      </c>
      <c r="C72" s="28">
        <v>12.82</v>
      </c>
      <c r="D72" s="42">
        <f>E71+0.00000002</f>
        <v>0.001636408888888886</v>
      </c>
      <c r="E72" s="30">
        <v>0.0016402777777777748</v>
      </c>
      <c r="F72" s="31">
        <v>230</v>
      </c>
      <c r="G72" s="29">
        <v>307</v>
      </c>
      <c r="H72" s="28">
        <v>6.28</v>
      </c>
      <c r="I72" s="28">
        <v>23.02</v>
      </c>
      <c r="J72" s="31">
        <v>70</v>
      </c>
    </row>
    <row r="73" spans="2:10" ht="12.75">
      <c r="B73" s="38">
        <f t="shared" si="2"/>
        <v>12.821</v>
      </c>
      <c r="C73" s="28">
        <v>12.85</v>
      </c>
      <c r="D73" s="42">
        <f>E72+0.00000002</f>
        <v>0.0016402977777777749</v>
      </c>
      <c r="E73" s="30">
        <v>0.0016441666666666638</v>
      </c>
      <c r="F73" s="31">
        <v>229</v>
      </c>
      <c r="G73" s="29">
        <f t="shared" si="3"/>
        <v>309</v>
      </c>
      <c r="H73" s="28">
        <v>6.32</v>
      </c>
      <c r="I73" s="28">
        <v>23.28</v>
      </c>
      <c r="J73" s="31">
        <v>71</v>
      </c>
    </row>
    <row r="74" spans="2:10" ht="12.75">
      <c r="B74" s="38">
        <f t="shared" si="2"/>
        <v>12.850999999999999</v>
      </c>
      <c r="C74" s="28">
        <v>12.87</v>
      </c>
      <c r="D74" s="42">
        <v>0.001646539351851852</v>
      </c>
      <c r="E74" s="30">
        <v>0.0016480555555555528</v>
      </c>
      <c r="F74" s="31">
        <v>228</v>
      </c>
      <c r="G74" s="29">
        <f t="shared" si="3"/>
        <v>311</v>
      </c>
      <c r="H74" s="28">
        <v>6.37</v>
      </c>
      <c r="I74" s="28">
        <v>23.53</v>
      </c>
      <c r="J74" s="31">
        <v>72</v>
      </c>
    </row>
    <row r="75" spans="2:10" ht="12.75">
      <c r="B75" s="38">
        <f t="shared" si="2"/>
        <v>12.870999999999999</v>
      </c>
      <c r="C75" s="28">
        <v>12.89</v>
      </c>
      <c r="D75" s="42">
        <f>E74+0.00000003</f>
        <v>0.0016480855555555528</v>
      </c>
      <c r="E75" s="30">
        <v>0.0016519444444444418</v>
      </c>
      <c r="F75" s="31">
        <v>227</v>
      </c>
      <c r="G75" s="29">
        <v>312</v>
      </c>
      <c r="H75" s="28">
        <v>6.41</v>
      </c>
      <c r="I75" s="28">
        <v>23.79</v>
      </c>
      <c r="J75" s="31">
        <v>73</v>
      </c>
    </row>
    <row r="76" spans="2:10" ht="12.75">
      <c r="B76" s="38">
        <f t="shared" si="2"/>
        <v>12.891</v>
      </c>
      <c r="C76" s="28">
        <v>12.91</v>
      </c>
      <c r="D76" s="42">
        <v>0.0016519791666666664</v>
      </c>
      <c r="E76" s="30">
        <v>0.0016558333333333308</v>
      </c>
      <c r="F76" s="31">
        <v>226</v>
      </c>
      <c r="G76" s="29">
        <f t="shared" si="3"/>
        <v>314</v>
      </c>
      <c r="H76" s="28">
        <v>6.46</v>
      </c>
      <c r="I76" s="28">
        <v>24.04</v>
      </c>
      <c r="J76" s="31">
        <v>74</v>
      </c>
    </row>
    <row r="77" spans="2:10" ht="12.75">
      <c r="B77" s="38">
        <f t="shared" si="2"/>
        <v>12.911</v>
      </c>
      <c r="C77" s="28">
        <v>12.93</v>
      </c>
      <c r="D77" s="42">
        <f>E76+0.00000002</f>
        <v>0.0016558533333333309</v>
      </c>
      <c r="E77" s="30">
        <v>0.0016597222222222198</v>
      </c>
      <c r="F77" s="31">
        <v>225</v>
      </c>
      <c r="G77" s="29">
        <f t="shared" si="3"/>
        <v>316</v>
      </c>
      <c r="H77" s="28">
        <v>6.5</v>
      </c>
      <c r="I77" s="28">
        <v>24.3</v>
      </c>
      <c r="J77" s="31">
        <v>75</v>
      </c>
    </row>
    <row r="78" spans="2:10" ht="12.75">
      <c r="B78" s="38">
        <f t="shared" si="2"/>
        <v>12.931</v>
      </c>
      <c r="C78" s="28">
        <v>12.95</v>
      </c>
      <c r="D78" s="42">
        <f>E77+0.00000002</f>
        <v>0.0016597422222222199</v>
      </c>
      <c r="E78" s="30">
        <v>0.0016636111111111088</v>
      </c>
      <c r="F78" s="31">
        <v>224</v>
      </c>
      <c r="G78" s="29">
        <f t="shared" si="3"/>
        <v>318</v>
      </c>
      <c r="H78" s="28">
        <v>6.54</v>
      </c>
      <c r="I78" s="28">
        <v>24.56</v>
      </c>
      <c r="J78" s="31">
        <v>76</v>
      </c>
    </row>
    <row r="79" spans="2:10" ht="12.75">
      <c r="B79" s="38">
        <f t="shared" si="2"/>
        <v>12.950999999999999</v>
      </c>
      <c r="C79" s="28">
        <v>12.97</v>
      </c>
      <c r="D79" s="42">
        <v>0.0016636689814814815</v>
      </c>
      <c r="E79" s="30">
        <v>0.0016674999999999978</v>
      </c>
      <c r="F79" s="31">
        <v>223</v>
      </c>
      <c r="G79" s="29">
        <v>319</v>
      </c>
      <c r="H79" s="28">
        <v>6.59</v>
      </c>
      <c r="I79" s="28">
        <v>24.81</v>
      </c>
      <c r="J79" s="31">
        <v>77</v>
      </c>
    </row>
    <row r="80" spans="2:10" ht="12.75">
      <c r="B80" s="38">
        <f t="shared" si="2"/>
        <v>12.971</v>
      </c>
      <c r="C80" s="28">
        <v>12.99</v>
      </c>
      <c r="D80" s="42">
        <f>E79+0.00000001</f>
        <v>0.0016675099999999977</v>
      </c>
      <c r="E80" s="30">
        <v>0.0016713888888888868</v>
      </c>
      <c r="F80" s="31">
        <v>222</v>
      </c>
      <c r="G80" s="29">
        <f t="shared" si="3"/>
        <v>321</v>
      </c>
      <c r="H80" s="28">
        <v>6.63</v>
      </c>
      <c r="I80" s="28">
        <v>25.07</v>
      </c>
      <c r="J80" s="31">
        <v>78</v>
      </c>
    </row>
    <row r="81" spans="2:10" ht="12.75">
      <c r="B81" s="38">
        <f t="shared" si="2"/>
        <v>12.991</v>
      </c>
      <c r="C81" s="28">
        <v>13.01</v>
      </c>
      <c r="D81" s="42">
        <v>0.0016714236111111112</v>
      </c>
      <c r="E81" s="30">
        <v>0.0016752777777777758</v>
      </c>
      <c r="F81" s="31">
        <v>221</v>
      </c>
      <c r="G81" s="29">
        <f t="shared" si="3"/>
        <v>323</v>
      </c>
      <c r="H81" s="28">
        <v>6.68</v>
      </c>
      <c r="I81" s="28">
        <v>25.32</v>
      </c>
      <c r="J81" s="31">
        <v>79</v>
      </c>
    </row>
    <row r="82" spans="2:10" ht="12.75">
      <c r="B82" s="38">
        <f t="shared" si="2"/>
        <v>13.011</v>
      </c>
      <c r="C82" s="28">
        <v>13.04</v>
      </c>
      <c r="D82" s="42">
        <f>E81+0.00000001</f>
        <v>0.0016752877777777757</v>
      </c>
      <c r="E82" s="30">
        <v>0.0016791666666666647</v>
      </c>
      <c r="F82" s="31">
        <v>220</v>
      </c>
      <c r="G82" s="29">
        <v>324</v>
      </c>
      <c r="H82" s="28">
        <v>6.72</v>
      </c>
      <c r="I82" s="28">
        <v>25.58</v>
      </c>
      <c r="J82" s="31">
        <v>80</v>
      </c>
    </row>
    <row r="83" spans="2:10" ht="12.75">
      <c r="B83" s="38">
        <f t="shared" si="2"/>
        <v>13.040999999999999</v>
      </c>
      <c r="C83" s="28">
        <v>13.06</v>
      </c>
      <c r="D83" s="42">
        <f>E82+0.00000001</f>
        <v>0.0016791766666666647</v>
      </c>
      <c r="E83" s="30">
        <v>0.0016830555555555537</v>
      </c>
      <c r="F83" s="31">
        <v>219</v>
      </c>
      <c r="G83" s="29">
        <f t="shared" si="3"/>
        <v>326</v>
      </c>
      <c r="H83" s="28">
        <v>6.76</v>
      </c>
      <c r="I83" s="28">
        <v>25.83</v>
      </c>
      <c r="J83" s="31">
        <v>81</v>
      </c>
    </row>
    <row r="84" spans="2:10" ht="12.75">
      <c r="B84" s="38">
        <f t="shared" si="2"/>
        <v>13.061</v>
      </c>
      <c r="C84" s="28">
        <v>13.08</v>
      </c>
      <c r="D84" s="42">
        <f>E83+0.000000061</f>
        <v>0.0016831165555555537</v>
      </c>
      <c r="E84" s="30">
        <v>0.0016869444444444427</v>
      </c>
      <c r="F84" s="31">
        <v>218</v>
      </c>
      <c r="G84" s="29">
        <f t="shared" si="3"/>
        <v>328</v>
      </c>
      <c r="H84" s="28">
        <v>6.81</v>
      </c>
      <c r="I84" s="28">
        <v>26.09</v>
      </c>
      <c r="J84" s="31">
        <v>82</v>
      </c>
    </row>
    <row r="85" spans="2:10" ht="12.75">
      <c r="B85" s="38">
        <f t="shared" si="2"/>
        <v>13.081</v>
      </c>
      <c r="C85" s="28">
        <v>13.1</v>
      </c>
      <c r="D85" s="42">
        <f aca="true" t="shared" si="4" ref="D85:D148">E84+0.000000061</f>
        <v>0.0016870054444444427</v>
      </c>
      <c r="E85" s="30">
        <v>0.0016908333333333317</v>
      </c>
      <c r="F85" s="31">
        <v>217</v>
      </c>
      <c r="G85" s="29">
        <f t="shared" si="3"/>
        <v>330</v>
      </c>
      <c r="H85" s="28">
        <v>6.85</v>
      </c>
      <c r="I85" s="28">
        <v>26.34</v>
      </c>
      <c r="J85" s="31">
        <v>83</v>
      </c>
    </row>
    <row r="86" spans="2:10" ht="12.75">
      <c r="B86" s="38">
        <f t="shared" si="2"/>
        <v>13.100999999999999</v>
      </c>
      <c r="C86" s="28">
        <v>13.12</v>
      </c>
      <c r="D86" s="42">
        <f t="shared" si="4"/>
        <v>0.0016908943333333317</v>
      </c>
      <c r="E86" s="30">
        <v>0.0016947222222222207</v>
      </c>
      <c r="F86" s="31">
        <v>216</v>
      </c>
      <c r="G86" s="29">
        <v>331</v>
      </c>
      <c r="H86" s="28">
        <v>6.9</v>
      </c>
      <c r="I86" s="28">
        <v>26.6</v>
      </c>
      <c r="J86" s="31">
        <v>84</v>
      </c>
    </row>
    <row r="87" spans="2:10" ht="12.75">
      <c r="B87" s="38">
        <f t="shared" si="2"/>
        <v>13.120999999999999</v>
      </c>
      <c r="C87" s="28">
        <v>13.14</v>
      </c>
      <c r="D87" s="42">
        <f t="shared" si="4"/>
        <v>0.0016947832222222207</v>
      </c>
      <c r="E87" s="30">
        <v>0.0016986111111111097</v>
      </c>
      <c r="F87" s="31">
        <v>215</v>
      </c>
      <c r="G87" s="29">
        <f t="shared" si="3"/>
        <v>333</v>
      </c>
      <c r="H87" s="28">
        <v>6.94</v>
      </c>
      <c r="I87" s="28">
        <v>26.85</v>
      </c>
      <c r="J87" s="31">
        <v>85</v>
      </c>
    </row>
    <row r="88" spans="2:10" ht="12.75">
      <c r="B88" s="38">
        <f t="shared" si="2"/>
        <v>13.141</v>
      </c>
      <c r="C88" s="28">
        <v>13.16</v>
      </c>
      <c r="D88" s="42">
        <f t="shared" si="4"/>
        <v>0.0016986721111111097</v>
      </c>
      <c r="E88" s="30">
        <v>0.0017024999999999987</v>
      </c>
      <c r="F88" s="31">
        <v>214</v>
      </c>
      <c r="G88" s="29">
        <f t="shared" si="3"/>
        <v>335</v>
      </c>
      <c r="H88" s="28">
        <v>6.98</v>
      </c>
      <c r="I88" s="28">
        <v>27.11</v>
      </c>
      <c r="J88" s="31">
        <v>86</v>
      </c>
    </row>
    <row r="89" spans="2:10" ht="12.75">
      <c r="B89" s="38">
        <f t="shared" si="2"/>
        <v>13.161</v>
      </c>
      <c r="C89" s="28">
        <v>13.18</v>
      </c>
      <c r="D89" s="42">
        <f t="shared" si="4"/>
        <v>0.0017025609999999987</v>
      </c>
      <c r="E89" s="30">
        <v>0.0017063888888888877</v>
      </c>
      <c r="F89" s="31">
        <v>213</v>
      </c>
      <c r="G89" s="29">
        <v>336</v>
      </c>
      <c r="H89" s="28">
        <v>7.03</v>
      </c>
      <c r="I89" s="28">
        <v>27.36</v>
      </c>
      <c r="J89" s="31">
        <v>87</v>
      </c>
    </row>
    <row r="90" spans="2:10" ht="12.75">
      <c r="B90" s="38">
        <f t="shared" si="2"/>
        <v>13.181</v>
      </c>
      <c r="C90" s="28">
        <v>13.21</v>
      </c>
      <c r="D90" s="42">
        <f t="shared" si="4"/>
        <v>0.0017064498888888877</v>
      </c>
      <c r="E90" s="30">
        <v>0.0017102777777777767</v>
      </c>
      <c r="F90" s="31">
        <v>212</v>
      </c>
      <c r="G90" s="29">
        <f t="shared" si="3"/>
        <v>338</v>
      </c>
      <c r="H90" s="28">
        <v>7.07</v>
      </c>
      <c r="I90" s="28">
        <v>27.62</v>
      </c>
      <c r="J90" s="31">
        <v>88</v>
      </c>
    </row>
    <row r="91" spans="2:10" ht="12.75">
      <c r="B91" s="38">
        <f t="shared" si="2"/>
        <v>13.211</v>
      </c>
      <c r="C91" s="28">
        <v>13.23</v>
      </c>
      <c r="D91" s="42">
        <f t="shared" si="4"/>
        <v>0.0017103387777777767</v>
      </c>
      <c r="E91" s="30">
        <v>0.0017141666666666657</v>
      </c>
      <c r="F91" s="31">
        <v>211</v>
      </c>
      <c r="G91" s="29">
        <f t="shared" si="3"/>
        <v>340</v>
      </c>
      <c r="H91" s="28">
        <v>7.12</v>
      </c>
      <c r="I91" s="28">
        <v>27.87</v>
      </c>
      <c r="J91" s="31">
        <v>89</v>
      </c>
    </row>
    <row r="92" spans="2:10" ht="12.75">
      <c r="B92" s="38">
        <f t="shared" si="2"/>
        <v>13.231</v>
      </c>
      <c r="C92" s="28">
        <v>13.25</v>
      </c>
      <c r="D92" s="42">
        <f t="shared" si="4"/>
        <v>0.0017142276666666657</v>
      </c>
      <c r="E92" s="30">
        <v>0.0017180555555555547</v>
      </c>
      <c r="F92" s="31">
        <v>210</v>
      </c>
      <c r="G92" s="29">
        <f t="shared" si="3"/>
        <v>342</v>
      </c>
      <c r="H92" s="28">
        <v>7.16</v>
      </c>
      <c r="I92" s="28">
        <v>28.13</v>
      </c>
      <c r="J92" s="31">
        <v>90</v>
      </c>
    </row>
    <row r="93" spans="2:10" ht="12.75">
      <c r="B93" s="38">
        <f t="shared" si="2"/>
        <v>13.251</v>
      </c>
      <c r="C93" s="28">
        <v>13.27</v>
      </c>
      <c r="D93" s="42">
        <f t="shared" si="4"/>
        <v>0.0017181165555555547</v>
      </c>
      <c r="E93" s="30">
        <v>0.0017219444444444437</v>
      </c>
      <c r="F93" s="31">
        <v>209</v>
      </c>
      <c r="G93" s="29">
        <v>343</v>
      </c>
      <c r="H93" s="28">
        <v>7.2</v>
      </c>
      <c r="I93" s="28">
        <v>28.38</v>
      </c>
      <c r="J93" s="31">
        <v>91</v>
      </c>
    </row>
    <row r="94" spans="2:10" ht="12.75">
      <c r="B94" s="38">
        <f t="shared" si="2"/>
        <v>13.270999999999999</v>
      </c>
      <c r="C94" s="28">
        <v>13.29</v>
      </c>
      <c r="D94" s="42">
        <f t="shared" si="4"/>
        <v>0.0017220054444444437</v>
      </c>
      <c r="E94" s="30">
        <v>0.0017258333333333327</v>
      </c>
      <c r="F94" s="31">
        <v>208</v>
      </c>
      <c r="G94" s="29">
        <f t="shared" si="3"/>
        <v>345</v>
      </c>
      <c r="H94" s="28">
        <v>7.25</v>
      </c>
      <c r="I94" s="28">
        <v>28.64</v>
      </c>
      <c r="J94" s="31">
        <v>92</v>
      </c>
    </row>
    <row r="95" spans="2:10" ht="12.75">
      <c r="B95" s="38">
        <f t="shared" si="2"/>
        <v>13.290999999999999</v>
      </c>
      <c r="C95" s="28">
        <v>13.31</v>
      </c>
      <c r="D95" s="42">
        <f t="shared" si="4"/>
        <v>0.0017258943333333327</v>
      </c>
      <c r="E95" s="30">
        <v>0.0017297222222222217</v>
      </c>
      <c r="F95" s="31">
        <v>207</v>
      </c>
      <c r="G95" s="29">
        <f t="shared" si="3"/>
        <v>347</v>
      </c>
      <c r="H95" s="28">
        <v>7.29</v>
      </c>
      <c r="I95" s="28">
        <v>28.89</v>
      </c>
      <c r="J95" s="31">
        <v>93</v>
      </c>
    </row>
    <row r="96" spans="2:10" ht="12.75">
      <c r="B96" s="38">
        <f t="shared" si="2"/>
        <v>13.311</v>
      </c>
      <c r="C96" s="28">
        <v>13.33</v>
      </c>
      <c r="D96" s="42">
        <f t="shared" si="4"/>
        <v>0.0017297832222222217</v>
      </c>
      <c r="E96" s="30">
        <v>0.0017336111111111107</v>
      </c>
      <c r="F96" s="31">
        <v>206</v>
      </c>
      <c r="G96" s="29">
        <f t="shared" si="3"/>
        <v>349</v>
      </c>
      <c r="H96" s="28">
        <v>7.34</v>
      </c>
      <c r="I96" s="28">
        <v>29.15</v>
      </c>
      <c r="J96" s="31">
        <v>94</v>
      </c>
    </row>
    <row r="97" spans="2:10" ht="12.75">
      <c r="B97" s="38">
        <f t="shared" si="2"/>
        <v>13.331</v>
      </c>
      <c r="C97" s="28">
        <v>13.35</v>
      </c>
      <c r="D97" s="42">
        <f t="shared" si="4"/>
        <v>0.0017336721111111107</v>
      </c>
      <c r="E97" s="30">
        <v>0.0017374999999999997</v>
      </c>
      <c r="F97" s="31">
        <v>205</v>
      </c>
      <c r="G97" s="29">
        <v>350</v>
      </c>
      <c r="H97" s="28">
        <v>7.38</v>
      </c>
      <c r="I97" s="28">
        <v>29.4</v>
      </c>
      <c r="J97" s="31">
        <v>95</v>
      </c>
    </row>
    <row r="98" spans="2:10" ht="12.75">
      <c r="B98" s="38">
        <f t="shared" si="2"/>
        <v>13.350999999999999</v>
      </c>
      <c r="C98" s="28">
        <v>13.38</v>
      </c>
      <c r="D98" s="42">
        <f t="shared" si="4"/>
        <v>0.0017375609999999997</v>
      </c>
      <c r="E98" s="30">
        <v>0.0017413888888888887</v>
      </c>
      <c r="F98" s="31">
        <v>204</v>
      </c>
      <c r="G98" s="29">
        <f t="shared" si="3"/>
        <v>352</v>
      </c>
      <c r="H98" s="28">
        <v>7.42</v>
      </c>
      <c r="I98" s="28">
        <v>29.66</v>
      </c>
      <c r="J98" s="31">
        <v>96</v>
      </c>
    </row>
    <row r="99" spans="2:10" ht="12.75">
      <c r="B99" s="38">
        <f t="shared" si="2"/>
        <v>13.381</v>
      </c>
      <c r="C99" s="28">
        <v>13.4</v>
      </c>
      <c r="D99" s="42">
        <f t="shared" si="4"/>
        <v>0.0017414498888888887</v>
      </c>
      <c r="E99" s="30">
        <v>0.0017452777777777777</v>
      </c>
      <c r="F99" s="31">
        <v>203</v>
      </c>
      <c r="G99" s="29">
        <f t="shared" si="3"/>
        <v>354</v>
      </c>
      <c r="H99" s="28">
        <v>7.47</v>
      </c>
      <c r="I99" s="28">
        <v>29.91</v>
      </c>
      <c r="J99" s="31">
        <v>97</v>
      </c>
    </row>
    <row r="100" spans="2:10" ht="12.75">
      <c r="B100" s="38">
        <f t="shared" si="2"/>
        <v>13.401</v>
      </c>
      <c r="C100" s="28">
        <v>13.42</v>
      </c>
      <c r="D100" s="42">
        <f t="shared" si="4"/>
        <v>0.0017453387777777777</v>
      </c>
      <c r="E100" s="30">
        <v>0.0017491666666666667</v>
      </c>
      <c r="F100" s="31">
        <v>202</v>
      </c>
      <c r="G100" s="29">
        <v>355</v>
      </c>
      <c r="H100" s="28">
        <v>7.51</v>
      </c>
      <c r="I100" s="28">
        <v>30.17</v>
      </c>
      <c r="J100" s="31">
        <v>98</v>
      </c>
    </row>
    <row r="101" spans="2:10" ht="12.75">
      <c r="B101" s="38">
        <f t="shared" si="2"/>
        <v>13.421</v>
      </c>
      <c r="C101" s="28">
        <v>13.44</v>
      </c>
      <c r="D101" s="42">
        <f t="shared" si="4"/>
        <v>0.0017492276666666666</v>
      </c>
      <c r="E101" s="30">
        <v>0.0017530555555555557</v>
      </c>
      <c r="F101" s="31">
        <v>201</v>
      </c>
      <c r="G101" s="29">
        <f t="shared" si="3"/>
        <v>357</v>
      </c>
      <c r="H101" s="28">
        <v>7.56</v>
      </c>
      <c r="I101" s="28">
        <v>30.42</v>
      </c>
      <c r="J101" s="31">
        <v>99</v>
      </c>
    </row>
    <row r="102" spans="2:10" ht="12.75">
      <c r="B102" s="38">
        <f t="shared" si="2"/>
        <v>13.440999999999999</v>
      </c>
      <c r="C102" s="26">
        <v>13.46</v>
      </c>
      <c r="D102" s="42">
        <f t="shared" si="4"/>
        <v>0.0017531165555555556</v>
      </c>
      <c r="E102" s="27">
        <v>0.0017569444444444447</v>
      </c>
      <c r="F102" s="25">
        <v>200</v>
      </c>
      <c r="G102" s="40">
        <f t="shared" si="3"/>
        <v>359</v>
      </c>
      <c r="H102" s="26">
        <v>7.6</v>
      </c>
      <c r="I102" s="26">
        <v>30.68</v>
      </c>
      <c r="J102" s="25">
        <v>100</v>
      </c>
    </row>
    <row r="103" spans="2:10" ht="12.75">
      <c r="B103" s="38">
        <f t="shared" si="2"/>
        <v>13.461</v>
      </c>
      <c r="C103" s="28">
        <v>13.48</v>
      </c>
      <c r="D103" s="42">
        <f t="shared" si="4"/>
        <v>0.0017570054444444446</v>
      </c>
      <c r="E103" s="30">
        <v>0.0017613194444444425</v>
      </c>
      <c r="F103" s="31">
        <v>199</v>
      </c>
      <c r="G103" s="29">
        <f t="shared" si="3"/>
        <v>361</v>
      </c>
      <c r="H103" s="28">
        <v>7.64</v>
      </c>
      <c r="I103" s="28">
        <v>30.91</v>
      </c>
      <c r="J103" s="31">
        <v>101</v>
      </c>
    </row>
    <row r="104" spans="2:10" ht="12.75">
      <c r="B104" s="38">
        <f t="shared" si="2"/>
        <v>13.481</v>
      </c>
      <c r="C104" s="28">
        <v>13.51</v>
      </c>
      <c r="D104" s="42">
        <f t="shared" si="4"/>
        <v>0.0017613804444444425</v>
      </c>
      <c r="E104" s="30">
        <v>0.0017656944444444426</v>
      </c>
      <c r="F104" s="31">
        <v>198</v>
      </c>
      <c r="G104" s="29">
        <v>362</v>
      </c>
      <c r="H104" s="28">
        <v>7.68</v>
      </c>
      <c r="I104" s="28">
        <v>31.14</v>
      </c>
      <c r="J104" s="31">
        <v>102</v>
      </c>
    </row>
    <row r="105" spans="2:10" ht="12.75">
      <c r="B105" s="38">
        <f t="shared" si="2"/>
        <v>13.511</v>
      </c>
      <c r="C105" s="28">
        <v>13.53</v>
      </c>
      <c r="D105" s="42">
        <f>E104+0.000000061</f>
        <v>0.0017657554444444425</v>
      </c>
      <c r="E105" s="30">
        <v>0.0017700694444444426</v>
      </c>
      <c r="F105" s="31">
        <v>197</v>
      </c>
      <c r="G105" s="29">
        <f t="shared" si="3"/>
        <v>364</v>
      </c>
      <c r="H105" s="28">
        <v>7.72</v>
      </c>
      <c r="I105" s="28">
        <v>31.38</v>
      </c>
      <c r="J105" s="31">
        <v>103</v>
      </c>
    </row>
    <row r="106" spans="2:10" ht="12.75">
      <c r="B106" s="38">
        <f t="shared" si="2"/>
        <v>13.530999999999999</v>
      </c>
      <c r="C106" s="28">
        <v>13.55</v>
      </c>
      <c r="D106" s="42">
        <f t="shared" si="4"/>
        <v>0.0017701304444444426</v>
      </c>
      <c r="E106" s="30">
        <v>0.0017744444444444426</v>
      </c>
      <c r="F106" s="31">
        <v>196</v>
      </c>
      <c r="G106" s="29">
        <v>365</v>
      </c>
      <c r="H106" s="28">
        <v>7.76</v>
      </c>
      <c r="I106" s="28">
        <v>31.61</v>
      </c>
      <c r="J106" s="31">
        <v>104</v>
      </c>
    </row>
    <row r="107" spans="2:10" ht="12.75">
      <c r="B107" s="38">
        <f t="shared" si="2"/>
        <v>13.551</v>
      </c>
      <c r="C107" s="28">
        <v>13.58</v>
      </c>
      <c r="D107" s="42">
        <f t="shared" si="4"/>
        <v>0.0017745054444444426</v>
      </c>
      <c r="E107" s="30">
        <v>0.0017788194444444427</v>
      </c>
      <c r="F107" s="31">
        <v>195</v>
      </c>
      <c r="G107" s="29">
        <f t="shared" si="3"/>
        <v>367</v>
      </c>
      <c r="H107" s="28">
        <v>7.8</v>
      </c>
      <c r="I107" s="28">
        <v>31.84</v>
      </c>
      <c r="J107" s="31">
        <v>105</v>
      </c>
    </row>
    <row r="108" spans="2:10" ht="12.75">
      <c r="B108" s="38">
        <f t="shared" si="2"/>
        <v>13.581</v>
      </c>
      <c r="C108" s="28">
        <v>13.6</v>
      </c>
      <c r="D108" s="42">
        <f t="shared" si="4"/>
        <v>0.0017788804444444427</v>
      </c>
      <c r="E108" s="30">
        <v>0.0017831944444444427</v>
      </c>
      <c r="F108" s="31">
        <v>194</v>
      </c>
      <c r="G108" s="29">
        <v>368</v>
      </c>
      <c r="H108" s="28">
        <v>7.84</v>
      </c>
      <c r="I108" s="28">
        <v>32.07</v>
      </c>
      <c r="J108" s="31">
        <v>106</v>
      </c>
    </row>
    <row r="109" spans="2:10" ht="12.75">
      <c r="B109" s="38">
        <f t="shared" si="2"/>
        <v>13.600999999999999</v>
      </c>
      <c r="C109" s="28">
        <v>13.63</v>
      </c>
      <c r="D109" s="42">
        <f t="shared" si="4"/>
        <v>0.0017832554444444427</v>
      </c>
      <c r="E109" s="30">
        <v>0.0017875694444444428</v>
      </c>
      <c r="F109" s="31">
        <v>193</v>
      </c>
      <c r="G109" s="29">
        <f t="shared" si="3"/>
        <v>370</v>
      </c>
      <c r="H109" s="28">
        <v>7.88</v>
      </c>
      <c r="I109" s="28">
        <v>32.3</v>
      </c>
      <c r="J109" s="31">
        <v>107</v>
      </c>
    </row>
    <row r="110" spans="2:10" ht="12.75">
      <c r="B110" s="38">
        <f t="shared" si="2"/>
        <v>13.631</v>
      </c>
      <c r="C110" s="28">
        <v>13.65</v>
      </c>
      <c r="D110" s="42">
        <f t="shared" si="4"/>
        <v>0.0017876304444444427</v>
      </c>
      <c r="E110" s="30">
        <v>0.0017919444444444428</v>
      </c>
      <c r="F110" s="31">
        <v>192</v>
      </c>
      <c r="G110" s="29">
        <v>371</v>
      </c>
      <c r="H110" s="28">
        <v>7.92</v>
      </c>
      <c r="I110" s="28">
        <v>32.54</v>
      </c>
      <c r="J110" s="31">
        <v>108</v>
      </c>
    </row>
    <row r="111" spans="2:10" ht="12.75">
      <c r="B111" s="38">
        <f t="shared" si="2"/>
        <v>13.651</v>
      </c>
      <c r="C111" s="28">
        <v>13.67</v>
      </c>
      <c r="D111" s="42">
        <f t="shared" si="4"/>
        <v>0.0017920054444444428</v>
      </c>
      <c r="E111" s="30">
        <v>0.0017963194444444428</v>
      </c>
      <c r="F111" s="31">
        <v>191</v>
      </c>
      <c r="G111" s="29">
        <f t="shared" si="3"/>
        <v>373</v>
      </c>
      <c r="H111" s="28">
        <v>7.96</v>
      </c>
      <c r="I111" s="28">
        <v>32.77</v>
      </c>
      <c r="J111" s="31">
        <v>109</v>
      </c>
    </row>
    <row r="112" spans="2:10" ht="12.75">
      <c r="B112" s="38">
        <f t="shared" si="2"/>
        <v>13.671</v>
      </c>
      <c r="C112" s="28">
        <v>13.7</v>
      </c>
      <c r="D112" s="42">
        <f t="shared" si="4"/>
        <v>0.0017963804444444428</v>
      </c>
      <c r="E112" s="30">
        <v>0.0018006944444444429</v>
      </c>
      <c r="F112" s="31">
        <v>190</v>
      </c>
      <c r="G112" s="29">
        <f t="shared" si="3"/>
        <v>375</v>
      </c>
      <c r="H112" s="28">
        <v>8</v>
      </c>
      <c r="I112" s="28">
        <v>33</v>
      </c>
      <c r="J112" s="31">
        <v>110</v>
      </c>
    </row>
    <row r="113" spans="2:10" ht="12.75">
      <c r="B113" s="38">
        <f t="shared" si="2"/>
        <v>13.700999999999999</v>
      </c>
      <c r="C113" s="28">
        <v>13.72</v>
      </c>
      <c r="D113" s="42">
        <f t="shared" si="4"/>
        <v>0.0018007554444444429</v>
      </c>
      <c r="E113" s="30">
        <v>0.001805069444444443</v>
      </c>
      <c r="F113" s="31">
        <v>189</v>
      </c>
      <c r="G113" s="29">
        <v>376</v>
      </c>
      <c r="H113" s="28">
        <v>8.04</v>
      </c>
      <c r="I113" s="28">
        <v>33.23</v>
      </c>
      <c r="J113" s="31">
        <v>111</v>
      </c>
    </row>
    <row r="114" spans="2:10" ht="12.75">
      <c r="B114" s="38">
        <f t="shared" si="2"/>
        <v>13.721</v>
      </c>
      <c r="C114" s="28">
        <v>13.74</v>
      </c>
      <c r="D114" s="42">
        <f t="shared" si="4"/>
        <v>0.001805130444444443</v>
      </c>
      <c r="E114" s="30">
        <v>0.001809444444444443</v>
      </c>
      <c r="F114" s="31">
        <v>188</v>
      </c>
      <c r="G114" s="29">
        <f t="shared" si="3"/>
        <v>378</v>
      </c>
      <c r="H114" s="28">
        <v>8.08</v>
      </c>
      <c r="I114" s="28">
        <v>33.46</v>
      </c>
      <c r="J114" s="31">
        <v>112</v>
      </c>
    </row>
    <row r="115" spans="2:10" ht="12.75">
      <c r="B115" s="38">
        <f t="shared" si="2"/>
        <v>13.741</v>
      </c>
      <c r="C115" s="28">
        <v>13.77</v>
      </c>
      <c r="D115" s="42">
        <f t="shared" si="4"/>
        <v>0.001809505444444443</v>
      </c>
      <c r="E115" s="30">
        <v>0.001813819444444443</v>
      </c>
      <c r="F115" s="31">
        <v>187</v>
      </c>
      <c r="G115" s="29">
        <v>379</v>
      </c>
      <c r="H115" s="28">
        <v>8.12</v>
      </c>
      <c r="I115" s="28">
        <v>33.7</v>
      </c>
      <c r="J115" s="31">
        <v>113</v>
      </c>
    </row>
    <row r="116" spans="2:10" ht="12.75">
      <c r="B116" s="38">
        <f t="shared" si="2"/>
        <v>13.770999999999999</v>
      </c>
      <c r="C116" s="28">
        <v>13.79</v>
      </c>
      <c r="D116" s="42">
        <f t="shared" si="4"/>
        <v>0.001813880444444443</v>
      </c>
      <c r="E116" s="30">
        <v>0.001818194444444443</v>
      </c>
      <c r="F116" s="31">
        <v>186</v>
      </c>
      <c r="G116" s="29">
        <f t="shared" si="3"/>
        <v>381</v>
      </c>
      <c r="H116" s="28">
        <v>8.16</v>
      </c>
      <c r="I116" s="28">
        <v>33.93</v>
      </c>
      <c r="J116" s="31">
        <v>114</v>
      </c>
    </row>
    <row r="117" spans="2:10" ht="12.75">
      <c r="B117" s="38">
        <f t="shared" si="2"/>
        <v>13.790999999999999</v>
      </c>
      <c r="C117" s="28">
        <v>13.81</v>
      </c>
      <c r="D117" s="42">
        <f t="shared" si="4"/>
        <v>0.001818255444444443</v>
      </c>
      <c r="E117" s="30">
        <v>0.001822569444444443</v>
      </c>
      <c r="F117" s="31">
        <v>185</v>
      </c>
      <c r="G117" s="29">
        <v>382</v>
      </c>
      <c r="H117" s="28">
        <v>8.2</v>
      </c>
      <c r="I117" s="28">
        <v>34.16</v>
      </c>
      <c r="J117" s="31">
        <v>115</v>
      </c>
    </row>
    <row r="118" spans="2:10" ht="12.75">
      <c r="B118" s="38">
        <f t="shared" si="2"/>
        <v>13.811</v>
      </c>
      <c r="C118" s="28">
        <v>13.84</v>
      </c>
      <c r="D118" s="42">
        <f t="shared" si="4"/>
        <v>0.001822630444444443</v>
      </c>
      <c r="E118" s="30">
        <v>0.001826944444444443</v>
      </c>
      <c r="F118" s="31">
        <v>184</v>
      </c>
      <c r="G118" s="29">
        <f t="shared" si="3"/>
        <v>384</v>
      </c>
      <c r="H118" s="28">
        <v>8.24</v>
      </c>
      <c r="I118" s="28">
        <v>34.39</v>
      </c>
      <c r="J118" s="31">
        <v>116</v>
      </c>
    </row>
    <row r="119" spans="2:10" ht="12.75">
      <c r="B119" s="38">
        <f t="shared" si="2"/>
        <v>13.841</v>
      </c>
      <c r="C119" s="28">
        <v>13.86</v>
      </c>
      <c r="D119" s="42">
        <f t="shared" si="4"/>
        <v>0.001827005444444443</v>
      </c>
      <c r="E119" s="30">
        <v>0.0018313194444444431</v>
      </c>
      <c r="F119" s="31">
        <v>183</v>
      </c>
      <c r="G119" s="29">
        <f t="shared" si="3"/>
        <v>386</v>
      </c>
      <c r="H119" s="28">
        <v>8.28</v>
      </c>
      <c r="I119" s="28">
        <v>34.62</v>
      </c>
      <c r="J119" s="31">
        <v>117</v>
      </c>
    </row>
    <row r="120" spans="2:10" ht="12.75">
      <c r="B120" s="38">
        <f t="shared" si="2"/>
        <v>13.860999999999999</v>
      </c>
      <c r="C120" s="28">
        <v>13.88</v>
      </c>
      <c r="D120" s="42">
        <f t="shared" si="4"/>
        <v>0.0018313804444444431</v>
      </c>
      <c r="E120" s="30">
        <v>0.0018356944444444432</v>
      </c>
      <c r="F120" s="31">
        <v>182</v>
      </c>
      <c r="G120" s="29">
        <v>387</v>
      </c>
      <c r="H120" s="28">
        <v>8.32</v>
      </c>
      <c r="I120" s="28">
        <v>34.86</v>
      </c>
      <c r="J120" s="31">
        <v>118</v>
      </c>
    </row>
    <row r="121" spans="2:10" ht="12.75">
      <c r="B121" s="38">
        <f t="shared" si="2"/>
        <v>13.881</v>
      </c>
      <c r="C121" s="28">
        <v>13.91</v>
      </c>
      <c r="D121" s="42">
        <f>E120+0.000000061</f>
        <v>0.0018357554444444432</v>
      </c>
      <c r="E121" s="30">
        <v>0.0018400694444444432</v>
      </c>
      <c r="F121" s="31">
        <v>181</v>
      </c>
      <c r="G121" s="29">
        <f t="shared" si="3"/>
        <v>389</v>
      </c>
      <c r="H121" s="28">
        <v>8.36</v>
      </c>
      <c r="I121" s="28">
        <v>35.09</v>
      </c>
      <c r="J121" s="31">
        <v>119</v>
      </c>
    </row>
    <row r="122" spans="2:10" ht="12.75">
      <c r="B122" s="38">
        <f t="shared" si="2"/>
        <v>13.911</v>
      </c>
      <c r="C122" s="28">
        <v>13.93</v>
      </c>
      <c r="D122" s="42">
        <f t="shared" si="4"/>
        <v>0.0018401304444444432</v>
      </c>
      <c r="E122" s="30">
        <v>0.0018444444444444433</v>
      </c>
      <c r="F122" s="31">
        <v>180</v>
      </c>
      <c r="G122" s="29">
        <v>390</v>
      </c>
      <c r="H122" s="28">
        <v>8.4</v>
      </c>
      <c r="I122" s="28">
        <v>35.32</v>
      </c>
      <c r="J122" s="31">
        <v>120</v>
      </c>
    </row>
    <row r="123" spans="2:10" ht="12.75">
      <c r="B123" s="38">
        <f t="shared" si="2"/>
        <v>13.931</v>
      </c>
      <c r="C123" s="28">
        <v>13.96</v>
      </c>
      <c r="D123" s="42">
        <f t="shared" si="4"/>
        <v>0.0018445054444444432</v>
      </c>
      <c r="E123" s="30">
        <v>0.0018488194444444433</v>
      </c>
      <c r="F123" s="31">
        <v>179</v>
      </c>
      <c r="G123" s="29">
        <f t="shared" si="3"/>
        <v>392</v>
      </c>
      <c r="H123" s="28">
        <v>8.44</v>
      </c>
      <c r="I123" s="28">
        <v>35.55</v>
      </c>
      <c r="J123" s="31">
        <v>121</v>
      </c>
    </row>
    <row r="124" spans="2:10" ht="12.75">
      <c r="B124" s="38">
        <f t="shared" si="2"/>
        <v>13.961</v>
      </c>
      <c r="C124" s="28">
        <v>13.98</v>
      </c>
      <c r="D124" s="42">
        <f t="shared" si="4"/>
        <v>0.0018488804444444433</v>
      </c>
      <c r="E124" s="30">
        <v>0.0018531944444444433</v>
      </c>
      <c r="F124" s="31">
        <v>178</v>
      </c>
      <c r="G124" s="29">
        <v>393</v>
      </c>
      <c r="H124" s="28">
        <v>8.48</v>
      </c>
      <c r="I124" s="28">
        <v>35.78</v>
      </c>
      <c r="J124" s="31">
        <v>122</v>
      </c>
    </row>
    <row r="125" spans="2:10" ht="12.75">
      <c r="B125" s="38">
        <f t="shared" si="2"/>
        <v>13.981</v>
      </c>
      <c r="C125" s="28">
        <v>14</v>
      </c>
      <c r="D125" s="42">
        <f t="shared" si="4"/>
        <v>0.0018532554444444433</v>
      </c>
      <c r="E125" s="30">
        <v>0.0018575694444444434</v>
      </c>
      <c r="F125" s="31">
        <v>177</v>
      </c>
      <c r="G125" s="29">
        <f t="shared" si="3"/>
        <v>395</v>
      </c>
      <c r="H125" s="28">
        <v>8.52</v>
      </c>
      <c r="I125" s="28">
        <v>36.02</v>
      </c>
      <c r="J125" s="31">
        <v>123</v>
      </c>
    </row>
    <row r="126" spans="2:10" ht="12.75">
      <c r="B126" s="38">
        <f t="shared" si="2"/>
        <v>14.001</v>
      </c>
      <c r="C126" s="28">
        <v>14.03</v>
      </c>
      <c r="D126" s="42">
        <f t="shared" si="4"/>
        <v>0.0018576304444444434</v>
      </c>
      <c r="E126" s="30">
        <v>0.0018619444444444434</v>
      </c>
      <c r="F126" s="31">
        <v>176</v>
      </c>
      <c r="G126" s="29">
        <v>396</v>
      </c>
      <c r="H126" s="28">
        <v>8.56</v>
      </c>
      <c r="I126" s="28">
        <v>36.25</v>
      </c>
      <c r="J126" s="31">
        <v>124</v>
      </c>
    </row>
    <row r="127" spans="2:10" ht="12.75">
      <c r="B127" s="38">
        <f t="shared" si="2"/>
        <v>14.030999999999999</v>
      </c>
      <c r="C127" s="28">
        <v>14.05</v>
      </c>
      <c r="D127" s="42">
        <f t="shared" si="4"/>
        <v>0.0018620054444444434</v>
      </c>
      <c r="E127" s="30">
        <v>0.0018663194444444435</v>
      </c>
      <c r="F127" s="31">
        <v>175</v>
      </c>
      <c r="G127" s="29">
        <f t="shared" si="3"/>
        <v>398</v>
      </c>
      <c r="H127" s="28">
        <v>8.6</v>
      </c>
      <c r="I127" s="28">
        <v>36.48</v>
      </c>
      <c r="J127" s="31">
        <v>125</v>
      </c>
    </row>
    <row r="128" spans="2:10" ht="12.75">
      <c r="B128" s="38">
        <f t="shared" si="2"/>
        <v>14.051</v>
      </c>
      <c r="C128" s="28">
        <v>14.07</v>
      </c>
      <c r="D128" s="42">
        <f t="shared" si="4"/>
        <v>0.0018663804444444434</v>
      </c>
      <c r="E128" s="30">
        <v>0.0018706944444444435</v>
      </c>
      <c r="F128" s="31">
        <v>174</v>
      </c>
      <c r="G128" s="29">
        <f t="shared" si="3"/>
        <v>400</v>
      </c>
      <c r="H128" s="28">
        <v>8.64</v>
      </c>
      <c r="I128" s="28">
        <v>36.71</v>
      </c>
      <c r="J128" s="31">
        <v>126</v>
      </c>
    </row>
    <row r="129" spans="2:10" ht="12.75">
      <c r="B129" s="38">
        <f t="shared" si="2"/>
        <v>14.071</v>
      </c>
      <c r="C129" s="28">
        <v>14.1</v>
      </c>
      <c r="D129" s="42">
        <f t="shared" si="4"/>
        <v>0.0018707554444444435</v>
      </c>
      <c r="E129" s="30">
        <v>0.0018750694444444435</v>
      </c>
      <c r="F129" s="31">
        <v>173</v>
      </c>
      <c r="G129" s="29">
        <v>401</v>
      </c>
      <c r="H129" s="28">
        <v>8.68</v>
      </c>
      <c r="I129" s="28">
        <v>36.94</v>
      </c>
      <c r="J129" s="31">
        <v>127</v>
      </c>
    </row>
    <row r="130" spans="2:10" ht="12.75">
      <c r="B130" s="38">
        <f t="shared" si="2"/>
        <v>14.100999999999999</v>
      </c>
      <c r="C130" s="28">
        <v>14.12</v>
      </c>
      <c r="D130" s="42">
        <f t="shared" si="4"/>
        <v>0.0018751304444444435</v>
      </c>
      <c r="E130" s="30">
        <v>0.0018794444444444436</v>
      </c>
      <c r="F130" s="31">
        <v>172</v>
      </c>
      <c r="G130" s="29">
        <f t="shared" si="3"/>
        <v>403</v>
      </c>
      <c r="H130" s="28">
        <v>8.72</v>
      </c>
      <c r="I130" s="28">
        <v>37.18</v>
      </c>
      <c r="J130" s="31">
        <v>128</v>
      </c>
    </row>
    <row r="131" spans="2:10" ht="12.75">
      <c r="B131" s="38">
        <f t="shared" si="2"/>
        <v>14.120999999999999</v>
      </c>
      <c r="C131" s="28">
        <v>14.14</v>
      </c>
      <c r="D131" s="42">
        <f t="shared" si="4"/>
        <v>0.0018795054444444436</v>
      </c>
      <c r="E131" s="30">
        <v>0.0018838194444444436</v>
      </c>
      <c r="F131" s="31">
        <v>171</v>
      </c>
      <c r="G131" s="29">
        <v>404</v>
      </c>
      <c r="H131" s="28">
        <v>8.76</v>
      </c>
      <c r="I131" s="28">
        <v>37.41</v>
      </c>
      <c r="J131" s="31">
        <v>129</v>
      </c>
    </row>
    <row r="132" spans="2:10" ht="12.75">
      <c r="B132" s="38">
        <f aca="true" t="shared" si="5" ref="B132:B195">C131+0.001</f>
        <v>14.141</v>
      </c>
      <c r="C132" s="28">
        <v>14.17</v>
      </c>
      <c r="D132" s="42">
        <f t="shared" si="4"/>
        <v>0.0018838804444444436</v>
      </c>
      <c r="E132" s="30">
        <v>0.0018881944444444436</v>
      </c>
      <c r="F132" s="31">
        <v>170</v>
      </c>
      <c r="G132" s="29">
        <f t="shared" si="3"/>
        <v>406</v>
      </c>
      <c r="H132" s="28">
        <v>8.8</v>
      </c>
      <c r="I132" s="28">
        <v>37.64</v>
      </c>
      <c r="J132" s="31">
        <v>130</v>
      </c>
    </row>
    <row r="133" spans="2:10" ht="12.75">
      <c r="B133" s="38">
        <f t="shared" si="5"/>
        <v>14.171</v>
      </c>
      <c r="C133" s="28">
        <v>14.19</v>
      </c>
      <c r="D133" s="42">
        <f t="shared" si="4"/>
        <v>0.0018882554444444436</v>
      </c>
      <c r="E133" s="30">
        <v>0.0018925694444444437</v>
      </c>
      <c r="F133" s="31">
        <v>169</v>
      </c>
      <c r="G133" s="29">
        <v>407</v>
      </c>
      <c r="H133" s="28">
        <v>8.84</v>
      </c>
      <c r="I133" s="28">
        <v>37.87</v>
      </c>
      <c r="J133" s="31">
        <v>131</v>
      </c>
    </row>
    <row r="134" spans="2:10" ht="12.75">
      <c r="B134" s="38">
        <f t="shared" si="5"/>
        <v>14.190999999999999</v>
      </c>
      <c r="C134" s="28">
        <v>14.22</v>
      </c>
      <c r="D134" s="42">
        <f t="shared" si="4"/>
        <v>0.0018926304444444437</v>
      </c>
      <c r="E134" s="30">
        <v>0.0018969444444444437</v>
      </c>
      <c r="F134" s="31">
        <v>168</v>
      </c>
      <c r="G134" s="29">
        <f>G133+2</f>
        <v>409</v>
      </c>
      <c r="H134" s="28">
        <v>8.88</v>
      </c>
      <c r="I134" s="28">
        <v>38.1</v>
      </c>
      <c r="J134" s="31">
        <v>132</v>
      </c>
    </row>
    <row r="135" spans="2:10" ht="12.75">
      <c r="B135" s="38">
        <f t="shared" si="5"/>
        <v>14.221</v>
      </c>
      <c r="C135" s="28">
        <v>14.24</v>
      </c>
      <c r="D135" s="42">
        <f t="shared" si="4"/>
        <v>0.0018970054444444437</v>
      </c>
      <c r="E135" s="30">
        <v>0.0019013194444444438</v>
      </c>
      <c r="F135" s="31">
        <v>167</v>
      </c>
      <c r="G135" s="29">
        <v>410</v>
      </c>
      <c r="H135" s="28">
        <v>8.92</v>
      </c>
      <c r="I135" s="28">
        <v>38.34</v>
      </c>
      <c r="J135" s="31">
        <v>133</v>
      </c>
    </row>
    <row r="136" spans="2:10" ht="12.75">
      <c r="B136" s="38">
        <f t="shared" si="5"/>
        <v>14.241</v>
      </c>
      <c r="C136" s="28">
        <v>14.26</v>
      </c>
      <c r="D136" s="42">
        <f t="shared" si="4"/>
        <v>0.0019013804444444437</v>
      </c>
      <c r="E136" s="30">
        <v>0.0019056944444444438</v>
      </c>
      <c r="F136" s="31">
        <v>166</v>
      </c>
      <c r="G136" s="29">
        <f>G135+2</f>
        <v>412</v>
      </c>
      <c r="H136" s="28">
        <v>8.96</v>
      </c>
      <c r="I136" s="28">
        <v>38.57</v>
      </c>
      <c r="J136" s="31">
        <v>134</v>
      </c>
    </row>
    <row r="137" spans="2:10" ht="12.75">
      <c r="B137" s="38">
        <f t="shared" si="5"/>
        <v>14.261</v>
      </c>
      <c r="C137" s="28">
        <v>14.29</v>
      </c>
      <c r="D137" s="42">
        <f t="shared" si="4"/>
        <v>0.0019057554444444438</v>
      </c>
      <c r="E137" s="30">
        <v>0.0019100694444444438</v>
      </c>
      <c r="F137" s="31">
        <v>165</v>
      </c>
      <c r="G137" s="29">
        <f>G136+2</f>
        <v>414</v>
      </c>
      <c r="H137" s="28">
        <v>9</v>
      </c>
      <c r="I137" s="28">
        <v>38.8</v>
      </c>
      <c r="J137" s="31">
        <v>135</v>
      </c>
    </row>
    <row r="138" spans="2:10" ht="12.75">
      <c r="B138" s="38">
        <f t="shared" si="5"/>
        <v>14.290999999999999</v>
      </c>
      <c r="C138" s="28">
        <v>14.31</v>
      </c>
      <c r="D138" s="42">
        <f t="shared" si="4"/>
        <v>0.0019101304444444438</v>
      </c>
      <c r="E138" s="30">
        <v>0.0019144444444444439</v>
      </c>
      <c r="F138" s="31">
        <v>164</v>
      </c>
      <c r="G138" s="29">
        <v>415</v>
      </c>
      <c r="H138" s="28">
        <v>9.04</v>
      </c>
      <c r="I138" s="28">
        <v>39.03</v>
      </c>
      <c r="J138" s="31">
        <v>136</v>
      </c>
    </row>
    <row r="139" spans="2:10" ht="12.75">
      <c r="B139" s="38">
        <f t="shared" si="5"/>
        <v>14.311</v>
      </c>
      <c r="C139" s="28">
        <v>14.33</v>
      </c>
      <c r="D139" s="42">
        <f t="shared" si="4"/>
        <v>0.0019145054444444439</v>
      </c>
      <c r="E139" s="30">
        <v>0.001918819444444444</v>
      </c>
      <c r="F139" s="31">
        <v>163</v>
      </c>
      <c r="G139" s="29">
        <f>G138+2</f>
        <v>417</v>
      </c>
      <c r="H139" s="28">
        <v>9.08</v>
      </c>
      <c r="I139" s="28">
        <v>39.26</v>
      </c>
      <c r="J139" s="31">
        <v>137</v>
      </c>
    </row>
    <row r="140" spans="2:10" ht="12.75">
      <c r="B140" s="38">
        <f t="shared" si="5"/>
        <v>14.331</v>
      </c>
      <c r="C140" s="28">
        <v>14.36</v>
      </c>
      <c r="D140" s="42">
        <f t="shared" si="4"/>
        <v>0.001918880444444444</v>
      </c>
      <c r="E140" s="30">
        <v>0.001923194444444444</v>
      </c>
      <c r="F140" s="31">
        <v>162</v>
      </c>
      <c r="G140" s="29">
        <v>418</v>
      </c>
      <c r="H140" s="28">
        <v>9.12</v>
      </c>
      <c r="I140" s="28">
        <v>39.5</v>
      </c>
      <c r="J140" s="31">
        <v>138</v>
      </c>
    </row>
    <row r="141" spans="2:10" ht="12.75">
      <c r="B141" s="38">
        <f t="shared" si="5"/>
        <v>14.360999999999999</v>
      </c>
      <c r="C141" s="28">
        <v>14.38</v>
      </c>
      <c r="D141" s="42">
        <f>E140+0.000000061</f>
        <v>0.001923255444444444</v>
      </c>
      <c r="E141" s="30">
        <v>0.001927569444444444</v>
      </c>
      <c r="F141" s="31">
        <v>161</v>
      </c>
      <c r="G141" s="29">
        <f>G140+2</f>
        <v>420</v>
      </c>
      <c r="H141" s="28">
        <v>9.16</v>
      </c>
      <c r="I141" s="28">
        <v>39.73</v>
      </c>
      <c r="J141" s="31">
        <v>139</v>
      </c>
    </row>
    <row r="142" spans="2:10" ht="12.75">
      <c r="B142" s="38">
        <f t="shared" si="5"/>
        <v>14.381</v>
      </c>
      <c r="C142" s="28">
        <v>14.4</v>
      </c>
      <c r="D142" s="42">
        <f t="shared" si="4"/>
        <v>0.001927630444444444</v>
      </c>
      <c r="E142" s="30">
        <v>0.001931944444444444</v>
      </c>
      <c r="F142" s="31">
        <v>160</v>
      </c>
      <c r="G142" s="29">
        <v>421</v>
      </c>
      <c r="H142" s="28">
        <v>9.2</v>
      </c>
      <c r="I142" s="28">
        <v>39.96</v>
      </c>
      <c r="J142" s="31">
        <v>140</v>
      </c>
    </row>
    <row r="143" spans="2:10" ht="12.75">
      <c r="B143" s="38">
        <f t="shared" si="5"/>
        <v>14.401</v>
      </c>
      <c r="C143" s="28">
        <v>14.43</v>
      </c>
      <c r="D143" s="42">
        <f t="shared" si="4"/>
        <v>0.001932005444444444</v>
      </c>
      <c r="E143" s="30">
        <v>0.001936319444444444</v>
      </c>
      <c r="F143" s="31">
        <v>159</v>
      </c>
      <c r="G143" s="29">
        <f>G142+2</f>
        <v>423</v>
      </c>
      <c r="H143" s="28">
        <v>9.24</v>
      </c>
      <c r="I143" s="28">
        <v>40.19</v>
      </c>
      <c r="J143" s="31">
        <v>141</v>
      </c>
    </row>
    <row r="144" spans="2:10" ht="12.75">
      <c r="B144" s="38">
        <f t="shared" si="5"/>
        <v>14.431</v>
      </c>
      <c r="C144" s="28">
        <v>14.45</v>
      </c>
      <c r="D144" s="42">
        <f t="shared" si="4"/>
        <v>0.001936380444444444</v>
      </c>
      <c r="E144" s="30">
        <v>0.001940694444444444</v>
      </c>
      <c r="F144" s="31">
        <v>158</v>
      </c>
      <c r="G144" s="29">
        <f>G143+2</f>
        <v>425</v>
      </c>
      <c r="H144" s="28">
        <v>9.28</v>
      </c>
      <c r="I144" s="28">
        <v>40.42</v>
      </c>
      <c r="J144" s="31">
        <v>142</v>
      </c>
    </row>
    <row r="145" spans="2:10" ht="12.75">
      <c r="B145" s="38">
        <f t="shared" si="5"/>
        <v>14.450999999999999</v>
      </c>
      <c r="C145" s="28">
        <v>14.47</v>
      </c>
      <c r="D145" s="42">
        <f t="shared" si="4"/>
        <v>0.001940755444444444</v>
      </c>
      <c r="E145" s="30">
        <v>0.0019450694444444441</v>
      </c>
      <c r="F145" s="31">
        <v>157</v>
      </c>
      <c r="G145" s="29">
        <v>426</v>
      </c>
      <c r="H145" s="28">
        <v>9.32</v>
      </c>
      <c r="I145" s="28">
        <v>40.66</v>
      </c>
      <c r="J145" s="31">
        <v>143</v>
      </c>
    </row>
    <row r="146" spans="2:10" ht="12.75">
      <c r="B146" s="38">
        <f t="shared" si="5"/>
        <v>14.471</v>
      </c>
      <c r="C146" s="28">
        <v>14.5</v>
      </c>
      <c r="D146" s="42">
        <f t="shared" si="4"/>
        <v>0.0019451304444444441</v>
      </c>
      <c r="E146" s="30">
        <v>0.0019494444444444442</v>
      </c>
      <c r="F146" s="31">
        <v>156</v>
      </c>
      <c r="G146" s="29">
        <f>G145+2</f>
        <v>428</v>
      </c>
      <c r="H146" s="28">
        <v>9.36</v>
      </c>
      <c r="I146" s="28">
        <v>40.89</v>
      </c>
      <c r="J146" s="31">
        <v>144</v>
      </c>
    </row>
    <row r="147" spans="2:10" ht="12.75">
      <c r="B147" s="38">
        <f t="shared" si="5"/>
        <v>14.501</v>
      </c>
      <c r="C147" s="28">
        <v>14.52</v>
      </c>
      <c r="D147" s="42">
        <f t="shared" si="4"/>
        <v>0.0019495054444444442</v>
      </c>
      <c r="E147" s="30">
        <v>0.0019538194444444442</v>
      </c>
      <c r="F147" s="31">
        <v>155</v>
      </c>
      <c r="G147" s="29">
        <v>429</v>
      </c>
      <c r="H147" s="28">
        <v>9.4</v>
      </c>
      <c r="I147" s="28">
        <v>41.12</v>
      </c>
      <c r="J147" s="31">
        <v>145</v>
      </c>
    </row>
    <row r="148" spans="2:10" ht="12.75">
      <c r="B148" s="38">
        <f t="shared" si="5"/>
        <v>14.520999999999999</v>
      </c>
      <c r="C148" s="28">
        <v>14.55</v>
      </c>
      <c r="D148" s="42">
        <f t="shared" si="4"/>
        <v>0.001953880444444444</v>
      </c>
      <c r="E148" s="30">
        <v>0.0019581944444444443</v>
      </c>
      <c r="F148" s="31">
        <v>154</v>
      </c>
      <c r="G148" s="29">
        <f>G147+2</f>
        <v>431</v>
      </c>
      <c r="H148" s="28">
        <v>9.44</v>
      </c>
      <c r="I148" s="28">
        <v>41.35</v>
      </c>
      <c r="J148" s="31">
        <v>146</v>
      </c>
    </row>
    <row r="149" spans="2:10" ht="12.75">
      <c r="B149" s="38">
        <f t="shared" si="5"/>
        <v>14.551</v>
      </c>
      <c r="C149" s="28">
        <v>14.57</v>
      </c>
      <c r="D149" s="42">
        <f aca="true" t="shared" si="6" ref="D149:D154">E148+0.000000061</f>
        <v>0.0019582554444444442</v>
      </c>
      <c r="E149" s="30">
        <v>0.0019625694444444443</v>
      </c>
      <c r="F149" s="31">
        <v>153</v>
      </c>
      <c r="G149" s="29">
        <v>432</v>
      </c>
      <c r="H149" s="28">
        <v>9.48</v>
      </c>
      <c r="I149" s="28">
        <v>41.58</v>
      </c>
      <c r="J149" s="31">
        <v>147</v>
      </c>
    </row>
    <row r="150" spans="2:10" ht="12.75">
      <c r="B150" s="38">
        <f t="shared" si="5"/>
        <v>14.571</v>
      </c>
      <c r="C150" s="28">
        <v>14.59</v>
      </c>
      <c r="D150" s="42">
        <f t="shared" si="6"/>
        <v>0.0019626304444444443</v>
      </c>
      <c r="E150" s="30">
        <v>0.0019669444444444443</v>
      </c>
      <c r="F150" s="31">
        <v>152</v>
      </c>
      <c r="G150" s="29">
        <f>G149+2</f>
        <v>434</v>
      </c>
      <c r="H150" s="28">
        <v>9.52</v>
      </c>
      <c r="I150" s="28">
        <v>41.82</v>
      </c>
      <c r="J150" s="31">
        <v>148</v>
      </c>
    </row>
    <row r="151" spans="2:10" ht="12.75">
      <c r="B151" s="38">
        <f t="shared" si="5"/>
        <v>14.591</v>
      </c>
      <c r="C151" s="28">
        <v>14.62</v>
      </c>
      <c r="D151" s="42">
        <f t="shared" si="6"/>
        <v>0.0019670054444444443</v>
      </c>
      <c r="E151" s="30">
        <v>0.0019713194444444444</v>
      </c>
      <c r="F151" s="31">
        <v>151</v>
      </c>
      <c r="G151" s="29">
        <v>435</v>
      </c>
      <c r="H151" s="28">
        <v>9.56</v>
      </c>
      <c r="I151" s="28">
        <v>42.05</v>
      </c>
      <c r="J151" s="31">
        <v>149</v>
      </c>
    </row>
    <row r="152" spans="2:10" ht="12.75">
      <c r="B152" s="38">
        <f t="shared" si="5"/>
        <v>14.620999999999999</v>
      </c>
      <c r="C152" s="26">
        <v>14.64</v>
      </c>
      <c r="D152" s="42">
        <f t="shared" si="6"/>
        <v>0.0019713804444444444</v>
      </c>
      <c r="E152" s="27">
        <v>0.0019756944444444444</v>
      </c>
      <c r="F152" s="25">
        <v>150</v>
      </c>
      <c r="G152" s="40">
        <f>G151+2</f>
        <v>437</v>
      </c>
      <c r="H152" s="26">
        <v>9.6</v>
      </c>
      <c r="I152" s="26">
        <v>42.28</v>
      </c>
      <c r="J152" s="25">
        <v>150</v>
      </c>
    </row>
    <row r="153" spans="2:10" ht="12.75">
      <c r="B153" s="38">
        <f t="shared" si="5"/>
        <v>14.641</v>
      </c>
      <c r="C153" s="28">
        <v>14.67</v>
      </c>
      <c r="D153" s="42">
        <f t="shared" si="6"/>
        <v>0.0019757554444444444</v>
      </c>
      <c r="E153" s="30">
        <v>0.001980555555555546</v>
      </c>
      <c r="F153" s="31">
        <v>149</v>
      </c>
      <c r="G153" s="29">
        <v>438</v>
      </c>
      <c r="H153" s="28">
        <v>9.64</v>
      </c>
      <c r="I153" s="28">
        <v>42.49</v>
      </c>
      <c r="J153" s="31">
        <v>151</v>
      </c>
    </row>
    <row r="154" spans="2:10" ht="12.75">
      <c r="B154" s="38">
        <f t="shared" si="5"/>
        <v>14.671</v>
      </c>
      <c r="C154" s="28">
        <v>14.69</v>
      </c>
      <c r="D154" s="42">
        <f t="shared" si="6"/>
        <v>0.001980616555555546</v>
      </c>
      <c r="E154" s="30">
        <v>0.0019854166666666575</v>
      </c>
      <c r="F154" s="31">
        <v>148</v>
      </c>
      <c r="G154" s="29">
        <f>G153+2</f>
        <v>440</v>
      </c>
      <c r="H154" s="28">
        <v>9.67</v>
      </c>
      <c r="I154" s="28">
        <v>42.7</v>
      </c>
      <c r="J154" s="31">
        <v>152</v>
      </c>
    </row>
    <row r="155" spans="2:10" ht="12.75">
      <c r="B155" s="38">
        <f t="shared" si="5"/>
        <v>14.690999999999999</v>
      </c>
      <c r="C155" s="28">
        <v>14.72</v>
      </c>
      <c r="D155" s="42">
        <f aca="true" t="shared" si="7" ref="D155:D172">E154+0.000000061</f>
        <v>0.0019854776666666575</v>
      </c>
      <c r="E155" s="30">
        <v>0.0019902777777777688</v>
      </c>
      <c r="F155" s="31">
        <v>147</v>
      </c>
      <c r="G155" s="29">
        <v>441</v>
      </c>
      <c r="H155" s="28">
        <v>9.71</v>
      </c>
      <c r="I155" s="28">
        <v>42.91</v>
      </c>
      <c r="J155" s="31">
        <v>153</v>
      </c>
    </row>
    <row r="156" spans="2:10" ht="12.75">
      <c r="B156" s="38">
        <f t="shared" si="5"/>
        <v>14.721</v>
      </c>
      <c r="C156" s="28">
        <v>14.75</v>
      </c>
      <c r="D156" s="42">
        <f t="shared" si="7"/>
        <v>0.0019903387777777688</v>
      </c>
      <c r="E156" s="30">
        <v>0.00199513888888888</v>
      </c>
      <c r="F156" s="31">
        <v>146</v>
      </c>
      <c r="G156" s="29">
        <f>G155+2</f>
        <v>443</v>
      </c>
      <c r="H156" s="28">
        <v>9.74</v>
      </c>
      <c r="I156" s="28">
        <v>43.12</v>
      </c>
      <c r="J156" s="31">
        <v>154</v>
      </c>
    </row>
    <row r="157" spans="2:10" ht="12.75">
      <c r="B157" s="38">
        <f t="shared" si="5"/>
        <v>14.751</v>
      </c>
      <c r="C157" s="28">
        <v>14.77</v>
      </c>
      <c r="D157" s="42">
        <f t="shared" si="7"/>
        <v>0.00199519988888888</v>
      </c>
      <c r="E157" s="30">
        <v>0.0019999999999999914</v>
      </c>
      <c r="F157" s="31">
        <v>145</v>
      </c>
      <c r="G157" s="29">
        <v>444</v>
      </c>
      <c r="H157" s="28">
        <v>9.78</v>
      </c>
      <c r="I157" s="28">
        <v>43.32</v>
      </c>
      <c r="J157" s="31">
        <v>155</v>
      </c>
    </row>
    <row r="158" spans="2:10" ht="12.75">
      <c r="B158" s="38">
        <f t="shared" si="5"/>
        <v>14.770999999999999</v>
      </c>
      <c r="C158" s="28">
        <v>14.8</v>
      </c>
      <c r="D158" s="42">
        <f t="shared" si="7"/>
        <v>0.0020000609999999914</v>
      </c>
      <c r="E158" s="30">
        <v>0.0020048611111111027</v>
      </c>
      <c r="F158" s="31">
        <v>144</v>
      </c>
      <c r="G158" s="29">
        <v>445</v>
      </c>
      <c r="H158" s="28">
        <v>9.82</v>
      </c>
      <c r="I158" s="28">
        <v>43.53</v>
      </c>
      <c r="J158" s="31">
        <v>156</v>
      </c>
    </row>
    <row r="159" spans="2:10" ht="12.75">
      <c r="B159" s="38">
        <f t="shared" si="5"/>
        <v>14.801</v>
      </c>
      <c r="C159" s="28">
        <v>14.82</v>
      </c>
      <c r="D159" s="42">
        <f t="shared" si="7"/>
        <v>0.0020049221111111027</v>
      </c>
      <c r="E159" s="30">
        <v>0.002009722222222214</v>
      </c>
      <c r="F159" s="31">
        <v>143</v>
      </c>
      <c r="G159" s="29">
        <f>G158+2</f>
        <v>447</v>
      </c>
      <c r="H159" s="28">
        <v>9.85</v>
      </c>
      <c r="I159" s="28">
        <v>43.74</v>
      </c>
      <c r="J159" s="31">
        <v>157</v>
      </c>
    </row>
    <row r="160" spans="2:10" ht="12.75">
      <c r="B160" s="38">
        <f t="shared" si="5"/>
        <v>14.821</v>
      </c>
      <c r="C160" s="28">
        <v>14.85</v>
      </c>
      <c r="D160" s="42">
        <f t="shared" si="7"/>
        <v>0.002009783222222214</v>
      </c>
      <c r="E160" s="30">
        <v>0.0020145833333333253</v>
      </c>
      <c r="F160" s="31">
        <v>142</v>
      </c>
      <c r="G160" s="29">
        <v>448</v>
      </c>
      <c r="H160" s="28">
        <v>9.89</v>
      </c>
      <c r="I160" s="28">
        <v>43.95</v>
      </c>
      <c r="J160" s="31">
        <v>158</v>
      </c>
    </row>
    <row r="161" spans="2:10" ht="12.75">
      <c r="B161" s="38">
        <f t="shared" si="5"/>
        <v>14.850999999999999</v>
      </c>
      <c r="C161" s="28">
        <v>14.88</v>
      </c>
      <c r="D161" s="42">
        <f t="shared" si="7"/>
        <v>0.0020146443333333252</v>
      </c>
      <c r="E161" s="30">
        <v>0.0020194444444444366</v>
      </c>
      <c r="F161" s="31">
        <v>141</v>
      </c>
      <c r="G161" s="29">
        <f>G160+2</f>
        <v>450</v>
      </c>
      <c r="H161" s="28">
        <v>9.92</v>
      </c>
      <c r="I161" s="28">
        <v>44.16</v>
      </c>
      <c r="J161" s="31">
        <v>159</v>
      </c>
    </row>
    <row r="162" spans="2:10" ht="12.75">
      <c r="B162" s="38">
        <f t="shared" si="5"/>
        <v>14.881</v>
      </c>
      <c r="C162" s="28">
        <v>14.9</v>
      </c>
      <c r="D162" s="42">
        <f t="shared" si="7"/>
        <v>0.0020195054444444365</v>
      </c>
      <c r="E162" s="30">
        <v>0.002024305555555548</v>
      </c>
      <c r="F162" s="31">
        <v>140</v>
      </c>
      <c r="G162" s="29">
        <v>451</v>
      </c>
      <c r="H162" s="28">
        <v>9.96</v>
      </c>
      <c r="I162" s="28">
        <v>44.37</v>
      </c>
      <c r="J162" s="31">
        <v>160</v>
      </c>
    </row>
    <row r="163" spans="2:10" ht="12.75">
      <c r="B163" s="38">
        <f t="shared" si="5"/>
        <v>14.901</v>
      </c>
      <c r="C163" s="28">
        <v>14.93</v>
      </c>
      <c r="D163" s="42">
        <f t="shared" si="7"/>
        <v>0.002024366555555548</v>
      </c>
      <c r="E163" s="30">
        <v>0.002029166666666659</v>
      </c>
      <c r="F163" s="31">
        <v>139</v>
      </c>
      <c r="G163" s="29">
        <v>452</v>
      </c>
      <c r="H163" s="28">
        <v>10</v>
      </c>
      <c r="I163" s="28">
        <v>44.58</v>
      </c>
      <c r="J163" s="31">
        <v>161</v>
      </c>
    </row>
    <row r="164" spans="2:10" ht="12.75">
      <c r="B164" s="38">
        <f t="shared" si="5"/>
        <v>14.931</v>
      </c>
      <c r="C164" s="28">
        <v>14.96</v>
      </c>
      <c r="D164" s="42">
        <f t="shared" si="7"/>
        <v>0.002029227666666659</v>
      </c>
      <c r="E164" s="30">
        <v>0.0020340277777777705</v>
      </c>
      <c r="F164" s="31">
        <v>138</v>
      </c>
      <c r="G164" s="29">
        <f>G163+2</f>
        <v>454</v>
      </c>
      <c r="H164" s="28">
        <v>10.03</v>
      </c>
      <c r="I164" s="28">
        <v>44.79</v>
      </c>
      <c r="J164" s="31">
        <v>162</v>
      </c>
    </row>
    <row r="165" spans="2:10" ht="12.75">
      <c r="B165" s="38">
        <f t="shared" si="5"/>
        <v>14.961</v>
      </c>
      <c r="C165" s="28">
        <v>14.98</v>
      </c>
      <c r="D165" s="42">
        <f t="shared" si="7"/>
        <v>0.0020340887777777704</v>
      </c>
      <c r="E165" s="30">
        <v>0.0020388888888888818</v>
      </c>
      <c r="F165" s="31">
        <v>137</v>
      </c>
      <c r="G165" s="29">
        <v>455</v>
      </c>
      <c r="H165" s="28">
        <v>10.07</v>
      </c>
      <c r="I165" s="28">
        <v>44.99</v>
      </c>
      <c r="J165" s="31">
        <v>163</v>
      </c>
    </row>
    <row r="166" spans="2:10" ht="12.75">
      <c r="B166" s="38">
        <f t="shared" si="5"/>
        <v>14.981</v>
      </c>
      <c r="C166" s="28">
        <v>15.01</v>
      </c>
      <c r="D166" s="42">
        <f t="shared" si="7"/>
        <v>0.0020389498888888817</v>
      </c>
      <c r="E166" s="30">
        <v>0.002043749999999993</v>
      </c>
      <c r="F166" s="31">
        <v>136</v>
      </c>
      <c r="G166" s="29">
        <f>G165+2</f>
        <v>457</v>
      </c>
      <c r="H166" s="28">
        <v>10.1</v>
      </c>
      <c r="I166" s="28">
        <v>45.2</v>
      </c>
      <c r="J166" s="31">
        <v>164</v>
      </c>
    </row>
    <row r="167" spans="2:10" ht="12.75">
      <c r="B167" s="38">
        <f t="shared" si="5"/>
        <v>15.011</v>
      </c>
      <c r="C167" s="28">
        <v>15.04</v>
      </c>
      <c r="D167" s="42">
        <f t="shared" si="7"/>
        <v>0.002043810999999993</v>
      </c>
      <c r="E167" s="30">
        <v>0.0020486111111111044</v>
      </c>
      <c r="F167" s="31">
        <v>135</v>
      </c>
      <c r="G167" s="29">
        <v>458</v>
      </c>
      <c r="H167" s="28">
        <v>10.14</v>
      </c>
      <c r="I167" s="28">
        <v>45.41</v>
      </c>
      <c r="J167" s="31">
        <v>165</v>
      </c>
    </row>
    <row r="168" spans="2:10" ht="12.75">
      <c r="B168" s="38">
        <f t="shared" si="5"/>
        <v>15.040999999999999</v>
      </c>
      <c r="C168" s="28">
        <v>15.06</v>
      </c>
      <c r="D168" s="42">
        <f t="shared" si="7"/>
        <v>0.0020486721111111043</v>
      </c>
      <c r="E168" s="30">
        <v>0.0020534722222222157</v>
      </c>
      <c r="F168" s="31">
        <v>134</v>
      </c>
      <c r="G168" s="29">
        <v>459</v>
      </c>
      <c r="H168" s="28">
        <v>10.18</v>
      </c>
      <c r="I168" s="28">
        <v>45.62</v>
      </c>
      <c r="J168" s="31">
        <v>166</v>
      </c>
    </row>
    <row r="169" spans="2:10" ht="12.75">
      <c r="B169" s="38">
        <f t="shared" si="5"/>
        <v>15.061</v>
      </c>
      <c r="C169" s="28">
        <v>15.09</v>
      </c>
      <c r="D169" s="42">
        <f t="shared" si="7"/>
        <v>0.0020535332222222156</v>
      </c>
      <c r="E169" s="30">
        <v>0.002058333333333327</v>
      </c>
      <c r="F169" s="31">
        <v>133</v>
      </c>
      <c r="G169" s="29">
        <f>G168+2</f>
        <v>461</v>
      </c>
      <c r="H169" s="28">
        <v>10.21</v>
      </c>
      <c r="I169" s="28">
        <v>45.83</v>
      </c>
      <c r="J169" s="31">
        <v>167</v>
      </c>
    </row>
    <row r="170" spans="2:10" ht="12.75">
      <c r="B170" s="38">
        <f t="shared" si="5"/>
        <v>15.091</v>
      </c>
      <c r="C170" s="28">
        <v>15.12</v>
      </c>
      <c r="D170" s="42">
        <f t="shared" si="7"/>
        <v>0.002058394333333327</v>
      </c>
      <c r="E170" s="30">
        <v>0.0020631944444444382</v>
      </c>
      <c r="F170" s="31">
        <v>132</v>
      </c>
      <c r="G170" s="29">
        <v>462</v>
      </c>
      <c r="H170" s="28">
        <v>10.25</v>
      </c>
      <c r="I170" s="28">
        <v>46.04</v>
      </c>
      <c r="J170" s="31">
        <v>168</v>
      </c>
    </row>
    <row r="171" spans="2:10" ht="12.75">
      <c r="B171" s="38">
        <f t="shared" si="5"/>
        <v>15.120999999999999</v>
      </c>
      <c r="C171" s="28">
        <v>15.14</v>
      </c>
      <c r="D171" s="42">
        <f t="shared" si="7"/>
        <v>0.0020632554444444382</v>
      </c>
      <c r="E171" s="30">
        <v>0.0020680555555555495</v>
      </c>
      <c r="F171" s="31">
        <v>131</v>
      </c>
      <c r="G171" s="29">
        <f>G170+2</f>
        <v>464</v>
      </c>
      <c r="H171" s="28">
        <v>10.28</v>
      </c>
      <c r="I171" s="28">
        <v>46.25</v>
      </c>
      <c r="J171" s="31">
        <v>169</v>
      </c>
    </row>
    <row r="172" spans="2:10" ht="12.75">
      <c r="B172" s="38">
        <f t="shared" si="5"/>
        <v>15.141</v>
      </c>
      <c r="C172" s="28">
        <v>15.17</v>
      </c>
      <c r="D172" s="42">
        <f t="shared" si="7"/>
        <v>0.0020681165555555495</v>
      </c>
      <c r="E172" s="30">
        <v>0.002072916666666661</v>
      </c>
      <c r="F172" s="31">
        <v>130</v>
      </c>
      <c r="G172" s="29">
        <v>465</v>
      </c>
      <c r="H172" s="28">
        <v>10.32</v>
      </c>
      <c r="I172" s="28">
        <v>46.46</v>
      </c>
      <c r="J172" s="31">
        <v>170</v>
      </c>
    </row>
    <row r="173" spans="2:10" ht="12.75">
      <c r="B173" s="38">
        <f t="shared" si="5"/>
        <v>15.171</v>
      </c>
      <c r="C173" s="28">
        <v>15.19</v>
      </c>
      <c r="D173" s="42">
        <f>E172+0.000000061</f>
        <v>0.002072977666666661</v>
      </c>
      <c r="E173" s="30">
        <v>0.002077777777777772</v>
      </c>
      <c r="F173" s="31">
        <v>129</v>
      </c>
      <c r="G173" s="29">
        <v>466</v>
      </c>
      <c r="H173" s="28">
        <v>10.36</v>
      </c>
      <c r="I173" s="28">
        <v>46.66</v>
      </c>
      <c r="J173" s="31">
        <v>171</v>
      </c>
    </row>
    <row r="174" spans="2:10" ht="12.75">
      <c r="B174" s="38">
        <f t="shared" si="5"/>
        <v>15.190999999999999</v>
      </c>
      <c r="C174" s="28">
        <v>15.22</v>
      </c>
      <c r="D174" s="42">
        <f aca="true" t="shared" si="8" ref="D174:D192">E173+0.000000061</f>
        <v>0.002077838777777772</v>
      </c>
      <c r="E174" s="30">
        <v>0.0020826388888888834</v>
      </c>
      <c r="F174" s="31">
        <v>128</v>
      </c>
      <c r="G174" s="29">
        <f>G173+2</f>
        <v>468</v>
      </c>
      <c r="H174" s="28">
        <v>10.39</v>
      </c>
      <c r="I174" s="28">
        <v>46.87</v>
      </c>
      <c r="J174" s="31">
        <v>172</v>
      </c>
    </row>
    <row r="175" spans="2:10" ht="12.75">
      <c r="B175" s="38">
        <f t="shared" si="5"/>
        <v>15.221</v>
      </c>
      <c r="C175" s="28">
        <v>15.25</v>
      </c>
      <c r="D175" s="42">
        <f t="shared" si="8"/>
        <v>0.0020826998888888834</v>
      </c>
      <c r="E175" s="30">
        <v>0.0020874999999999947</v>
      </c>
      <c r="F175" s="31">
        <v>127</v>
      </c>
      <c r="G175" s="29">
        <v>469</v>
      </c>
      <c r="H175" s="28">
        <v>10.43</v>
      </c>
      <c r="I175" s="28">
        <v>47.08</v>
      </c>
      <c r="J175" s="31">
        <v>173</v>
      </c>
    </row>
    <row r="176" spans="2:10" ht="12.75">
      <c r="B176" s="38">
        <f t="shared" si="5"/>
        <v>15.251</v>
      </c>
      <c r="C176" s="28">
        <v>15.27</v>
      </c>
      <c r="D176" s="42">
        <f t="shared" si="8"/>
        <v>0.0020875609999999947</v>
      </c>
      <c r="E176" s="30">
        <v>0.002092361111111106</v>
      </c>
      <c r="F176" s="31">
        <v>126</v>
      </c>
      <c r="G176" s="29">
        <f>G175+2</f>
        <v>471</v>
      </c>
      <c r="H176" s="28">
        <v>10.46</v>
      </c>
      <c r="I176" s="28">
        <v>47.29</v>
      </c>
      <c r="J176" s="31">
        <v>174</v>
      </c>
    </row>
    <row r="177" spans="2:10" ht="12.75">
      <c r="B177" s="38">
        <f t="shared" si="5"/>
        <v>15.270999999999999</v>
      </c>
      <c r="C177" s="28">
        <v>15.3</v>
      </c>
      <c r="D177" s="42">
        <f t="shared" si="8"/>
        <v>0.002092422111111106</v>
      </c>
      <c r="E177" s="30">
        <v>0.0020972222222222173</v>
      </c>
      <c r="F177" s="31">
        <v>125</v>
      </c>
      <c r="G177" s="29">
        <v>472</v>
      </c>
      <c r="H177" s="28">
        <v>10.5</v>
      </c>
      <c r="I177" s="28">
        <v>47.5</v>
      </c>
      <c r="J177" s="31">
        <v>175</v>
      </c>
    </row>
    <row r="178" spans="2:10" ht="12.75">
      <c r="B178" s="38">
        <f t="shared" si="5"/>
        <v>15.301</v>
      </c>
      <c r="C178" s="28">
        <v>15.33</v>
      </c>
      <c r="D178" s="42">
        <f t="shared" si="8"/>
        <v>0.0020972832222222173</v>
      </c>
      <c r="E178" s="30">
        <v>0.0021020833333333286</v>
      </c>
      <c r="F178" s="31">
        <v>124</v>
      </c>
      <c r="G178" s="29">
        <f>G177+2</f>
        <v>474</v>
      </c>
      <c r="H178" s="28">
        <v>10.54</v>
      </c>
      <c r="I178" s="28">
        <v>47.71</v>
      </c>
      <c r="J178" s="31">
        <v>176</v>
      </c>
    </row>
    <row r="179" spans="2:10" ht="12.75">
      <c r="B179" s="38">
        <f t="shared" si="5"/>
        <v>15.331</v>
      </c>
      <c r="C179" s="28">
        <v>15.35</v>
      </c>
      <c r="D179" s="42">
        <f t="shared" si="8"/>
        <v>0.0021021443333333286</v>
      </c>
      <c r="E179" s="30">
        <v>0.00210694444444444</v>
      </c>
      <c r="F179" s="31">
        <v>123</v>
      </c>
      <c r="G179" s="29">
        <v>475</v>
      </c>
      <c r="H179" s="28">
        <v>10.57</v>
      </c>
      <c r="I179" s="28">
        <v>47.92</v>
      </c>
      <c r="J179" s="31">
        <v>177</v>
      </c>
    </row>
    <row r="180" spans="2:10" ht="12.75">
      <c r="B180" s="38">
        <f t="shared" si="5"/>
        <v>15.350999999999999</v>
      </c>
      <c r="C180" s="28">
        <v>15.38</v>
      </c>
      <c r="D180" s="42">
        <f t="shared" si="8"/>
        <v>0.00210700544444444</v>
      </c>
      <c r="E180" s="30">
        <v>0.0021118055555555512</v>
      </c>
      <c r="F180" s="31">
        <v>122</v>
      </c>
      <c r="G180" s="29">
        <v>476</v>
      </c>
      <c r="H180" s="28">
        <v>10.61</v>
      </c>
      <c r="I180" s="28">
        <v>48.13</v>
      </c>
      <c r="J180" s="31">
        <v>178</v>
      </c>
    </row>
    <row r="181" spans="2:10" ht="12.75">
      <c r="B181" s="38">
        <f t="shared" si="5"/>
        <v>15.381</v>
      </c>
      <c r="C181" s="28">
        <v>15.41</v>
      </c>
      <c r="D181" s="42">
        <f t="shared" si="8"/>
        <v>0.0021118665555555512</v>
      </c>
      <c r="E181" s="30">
        <v>0.0021166666666666625</v>
      </c>
      <c r="F181" s="31">
        <v>121</v>
      </c>
      <c r="G181" s="29">
        <f>G180+2</f>
        <v>478</v>
      </c>
      <c r="H181" s="28">
        <v>10.64</v>
      </c>
      <c r="I181" s="28">
        <v>48.34</v>
      </c>
      <c r="J181" s="31">
        <v>179</v>
      </c>
    </row>
    <row r="182" spans="2:10" ht="12.75">
      <c r="B182" s="38">
        <f t="shared" si="5"/>
        <v>15.411</v>
      </c>
      <c r="C182" s="28">
        <v>15.43</v>
      </c>
      <c r="D182" s="42">
        <f t="shared" si="8"/>
        <v>0.0021167276666666625</v>
      </c>
      <c r="E182" s="30">
        <v>0.002121527777777774</v>
      </c>
      <c r="F182" s="31">
        <v>120</v>
      </c>
      <c r="G182" s="29">
        <v>479</v>
      </c>
      <c r="H182" s="28">
        <v>10.68</v>
      </c>
      <c r="I182" s="28">
        <v>48.54</v>
      </c>
      <c r="J182" s="31">
        <v>180</v>
      </c>
    </row>
    <row r="183" spans="2:10" ht="12.75">
      <c r="B183" s="38">
        <f t="shared" si="5"/>
        <v>15.431</v>
      </c>
      <c r="C183" s="28">
        <v>15.46</v>
      </c>
      <c r="D183" s="42">
        <f t="shared" si="8"/>
        <v>0.002121588777777774</v>
      </c>
      <c r="E183" s="30">
        <v>0.002126388888888885</v>
      </c>
      <c r="F183" s="31">
        <v>119</v>
      </c>
      <c r="G183" s="29">
        <f>G182+2</f>
        <v>481</v>
      </c>
      <c r="H183" s="28">
        <v>10.72</v>
      </c>
      <c r="I183" s="28">
        <v>48.75</v>
      </c>
      <c r="J183" s="31">
        <v>181</v>
      </c>
    </row>
    <row r="184" spans="2:10" ht="12.75">
      <c r="B184" s="38">
        <f t="shared" si="5"/>
        <v>15.461</v>
      </c>
      <c r="C184" s="28">
        <v>15.48</v>
      </c>
      <c r="D184" s="42">
        <f t="shared" si="8"/>
        <v>0.002126449888888885</v>
      </c>
      <c r="E184" s="30">
        <v>0.0021312499999999964</v>
      </c>
      <c r="F184" s="31">
        <v>118</v>
      </c>
      <c r="G184" s="29">
        <v>482</v>
      </c>
      <c r="H184" s="28">
        <v>10.75</v>
      </c>
      <c r="I184" s="28">
        <v>48.96</v>
      </c>
      <c r="J184" s="31">
        <v>182</v>
      </c>
    </row>
    <row r="185" spans="2:10" ht="12.75">
      <c r="B185" s="38">
        <f t="shared" si="5"/>
        <v>15.481</v>
      </c>
      <c r="C185" s="28">
        <v>15.51</v>
      </c>
      <c r="D185" s="42">
        <f t="shared" si="8"/>
        <v>0.0021313109999999964</v>
      </c>
      <c r="E185" s="30">
        <v>0.0021361111111111077</v>
      </c>
      <c r="F185" s="31">
        <v>117</v>
      </c>
      <c r="G185" s="29">
        <v>483</v>
      </c>
      <c r="H185" s="28">
        <v>10.79</v>
      </c>
      <c r="I185" s="28">
        <v>49.17</v>
      </c>
      <c r="J185" s="31">
        <v>183</v>
      </c>
    </row>
    <row r="186" spans="2:10" ht="12.75">
      <c r="B186" s="38">
        <f t="shared" si="5"/>
        <v>15.511</v>
      </c>
      <c r="C186" s="28">
        <v>15.54</v>
      </c>
      <c r="D186" s="42">
        <f t="shared" si="8"/>
        <v>0.0021361721111111077</v>
      </c>
      <c r="E186" s="30">
        <v>0.002140972222222219</v>
      </c>
      <c r="F186" s="31">
        <v>116</v>
      </c>
      <c r="G186" s="29">
        <f>G185+2</f>
        <v>485</v>
      </c>
      <c r="H186" s="28">
        <v>10.82</v>
      </c>
      <c r="I186" s="28">
        <v>49.38</v>
      </c>
      <c r="J186" s="31">
        <v>184</v>
      </c>
    </row>
    <row r="187" spans="2:10" ht="12.75">
      <c r="B187" s="38">
        <f t="shared" si="5"/>
        <v>15.540999999999999</v>
      </c>
      <c r="C187" s="28">
        <v>15.56</v>
      </c>
      <c r="D187" s="42">
        <f t="shared" si="8"/>
        <v>0.002141033222222219</v>
      </c>
      <c r="E187" s="30">
        <v>0.0021458333333333303</v>
      </c>
      <c r="F187" s="31">
        <v>115</v>
      </c>
      <c r="G187" s="29">
        <v>486</v>
      </c>
      <c r="H187" s="28">
        <v>10.86</v>
      </c>
      <c r="I187" s="28">
        <v>49.59</v>
      </c>
      <c r="J187" s="31">
        <v>185</v>
      </c>
    </row>
    <row r="188" spans="2:10" ht="12.75">
      <c r="B188" s="38">
        <f t="shared" si="5"/>
        <v>15.561</v>
      </c>
      <c r="C188" s="28">
        <v>15.59</v>
      </c>
      <c r="D188" s="42">
        <f t="shared" si="8"/>
        <v>0.0021458943333333303</v>
      </c>
      <c r="E188" s="30">
        <v>0.0021506944444444416</v>
      </c>
      <c r="F188" s="31">
        <v>114</v>
      </c>
      <c r="G188" s="29">
        <f>G187+2</f>
        <v>488</v>
      </c>
      <c r="H188" s="28">
        <v>10.9</v>
      </c>
      <c r="I188" s="28">
        <v>49.8</v>
      </c>
      <c r="J188" s="31">
        <v>186</v>
      </c>
    </row>
    <row r="189" spans="2:10" ht="12.75">
      <c r="B189" s="38">
        <f t="shared" si="5"/>
        <v>15.591</v>
      </c>
      <c r="C189" s="28">
        <v>15.62</v>
      </c>
      <c r="D189" s="42">
        <f t="shared" si="8"/>
        <v>0.0021507554444444416</v>
      </c>
      <c r="E189" s="30">
        <v>0.002155555555555553</v>
      </c>
      <c r="F189" s="31">
        <v>113</v>
      </c>
      <c r="G189" s="29">
        <v>489</v>
      </c>
      <c r="H189" s="28">
        <v>10.93</v>
      </c>
      <c r="I189" s="28">
        <v>50.01</v>
      </c>
      <c r="J189" s="31">
        <v>187</v>
      </c>
    </row>
    <row r="190" spans="2:10" ht="12.75">
      <c r="B190" s="38">
        <f t="shared" si="5"/>
        <v>15.620999999999999</v>
      </c>
      <c r="C190" s="28">
        <v>15.64</v>
      </c>
      <c r="D190" s="42">
        <f t="shared" si="8"/>
        <v>0.002155616555555553</v>
      </c>
      <c r="E190" s="30">
        <v>0.0021604166666666642</v>
      </c>
      <c r="F190" s="31">
        <v>112</v>
      </c>
      <c r="G190" s="29">
        <v>490</v>
      </c>
      <c r="H190" s="28">
        <v>10.97</v>
      </c>
      <c r="I190" s="28">
        <v>50.21</v>
      </c>
      <c r="J190" s="31">
        <v>188</v>
      </c>
    </row>
    <row r="191" spans="2:10" ht="12.75">
      <c r="B191" s="38">
        <f t="shared" si="5"/>
        <v>15.641</v>
      </c>
      <c r="C191" s="28">
        <v>15.67</v>
      </c>
      <c r="D191" s="42">
        <f t="shared" si="8"/>
        <v>0.002160477666666664</v>
      </c>
      <c r="E191" s="30">
        <v>0.0021652777777777755</v>
      </c>
      <c r="F191" s="31">
        <v>111</v>
      </c>
      <c r="G191" s="29">
        <f>G190+2</f>
        <v>492</v>
      </c>
      <c r="H191" s="28">
        <v>11</v>
      </c>
      <c r="I191" s="28">
        <v>50.42</v>
      </c>
      <c r="J191" s="31">
        <v>189</v>
      </c>
    </row>
    <row r="192" spans="2:10" ht="12.75">
      <c r="B192" s="38">
        <f t="shared" si="5"/>
        <v>15.671</v>
      </c>
      <c r="C192" s="28">
        <v>15.7</v>
      </c>
      <c r="D192" s="42">
        <f t="shared" si="8"/>
        <v>0.0021653387777777755</v>
      </c>
      <c r="E192" s="30">
        <v>0.002170138888888887</v>
      </c>
      <c r="F192" s="31">
        <v>110</v>
      </c>
      <c r="G192" s="29">
        <v>493</v>
      </c>
      <c r="H192" s="28">
        <v>11.04</v>
      </c>
      <c r="I192" s="28">
        <v>50.63</v>
      </c>
      <c r="J192" s="31">
        <v>190</v>
      </c>
    </row>
    <row r="193" spans="2:10" ht="12.75">
      <c r="B193" s="38">
        <f t="shared" si="5"/>
        <v>15.700999999999999</v>
      </c>
      <c r="C193" s="28">
        <v>15.72</v>
      </c>
      <c r="D193" s="42">
        <f>E192+0.000000061</f>
        <v>0.002170199888888887</v>
      </c>
      <c r="E193" s="30">
        <v>0.002174999999999998</v>
      </c>
      <c r="F193" s="31">
        <v>109</v>
      </c>
      <c r="G193" s="29">
        <f>G192+2</f>
        <v>495</v>
      </c>
      <c r="H193" s="28">
        <v>11.08</v>
      </c>
      <c r="I193" s="28">
        <v>50.84</v>
      </c>
      <c r="J193" s="31">
        <v>191</v>
      </c>
    </row>
    <row r="194" spans="2:10" ht="12.75">
      <c r="B194" s="38">
        <f t="shared" si="5"/>
        <v>15.721</v>
      </c>
      <c r="C194" s="28">
        <v>15.75</v>
      </c>
      <c r="D194" s="42">
        <f aca="true" t="shared" si="9" ref="D194:D212">E193+0.000000061</f>
        <v>0.002175060999999998</v>
      </c>
      <c r="E194" s="30">
        <v>0.0021798611111111094</v>
      </c>
      <c r="F194" s="31">
        <v>108</v>
      </c>
      <c r="G194" s="29">
        <v>496</v>
      </c>
      <c r="H194" s="28">
        <v>11.11</v>
      </c>
      <c r="I194" s="28">
        <v>51.05</v>
      </c>
      <c r="J194" s="31">
        <v>192</v>
      </c>
    </row>
    <row r="195" spans="2:10" ht="12.75">
      <c r="B195" s="38">
        <f t="shared" si="5"/>
        <v>15.751</v>
      </c>
      <c r="C195" s="28">
        <v>15.78</v>
      </c>
      <c r="D195" s="42">
        <f t="shared" si="9"/>
        <v>0.0021799221111111094</v>
      </c>
      <c r="E195" s="30">
        <v>0.0021847222222222207</v>
      </c>
      <c r="F195" s="31">
        <v>107</v>
      </c>
      <c r="G195" s="29">
        <v>497</v>
      </c>
      <c r="H195" s="28">
        <v>11.15</v>
      </c>
      <c r="I195" s="28">
        <v>51.26</v>
      </c>
      <c r="J195" s="31">
        <v>193</v>
      </c>
    </row>
    <row r="196" spans="2:10" ht="12.75">
      <c r="B196" s="38">
        <f aca="true" t="shared" si="10" ref="B196:B259">C195+0.001</f>
        <v>15.780999999999999</v>
      </c>
      <c r="C196" s="28">
        <v>15.8</v>
      </c>
      <c r="D196" s="42">
        <f t="shared" si="9"/>
        <v>0.0021847832222222207</v>
      </c>
      <c r="E196" s="30">
        <v>0.002189583333333332</v>
      </c>
      <c r="F196" s="31">
        <v>106</v>
      </c>
      <c r="G196" s="29">
        <f>G195+2</f>
        <v>499</v>
      </c>
      <c r="H196" s="28">
        <v>11.18</v>
      </c>
      <c r="I196" s="28">
        <v>51.47</v>
      </c>
      <c r="J196" s="31">
        <v>194</v>
      </c>
    </row>
    <row r="197" spans="2:10" ht="12.75">
      <c r="B197" s="38">
        <f t="shared" si="10"/>
        <v>15.801</v>
      </c>
      <c r="C197" s="28">
        <v>15.83</v>
      </c>
      <c r="D197" s="42">
        <f t="shared" si="9"/>
        <v>0.002189644333333332</v>
      </c>
      <c r="E197" s="30">
        <v>0.0021944444444444433</v>
      </c>
      <c r="F197" s="31">
        <v>105</v>
      </c>
      <c r="G197" s="29">
        <v>500</v>
      </c>
      <c r="H197" s="28">
        <v>11.22</v>
      </c>
      <c r="I197" s="28">
        <v>51.68</v>
      </c>
      <c r="J197" s="31">
        <v>195</v>
      </c>
    </row>
    <row r="198" spans="2:10" ht="12.75">
      <c r="B198" s="38">
        <f t="shared" si="10"/>
        <v>15.831</v>
      </c>
      <c r="C198" s="28">
        <v>15.85</v>
      </c>
      <c r="D198" s="42">
        <f t="shared" si="9"/>
        <v>0.0021945054444444433</v>
      </c>
      <c r="E198" s="30">
        <v>0.0021993055555555546</v>
      </c>
      <c r="F198" s="31">
        <v>104</v>
      </c>
      <c r="G198" s="29">
        <f>G197+2</f>
        <v>502</v>
      </c>
      <c r="H198" s="28">
        <v>11.26</v>
      </c>
      <c r="I198" s="28">
        <v>51.88</v>
      </c>
      <c r="J198" s="31">
        <v>196</v>
      </c>
    </row>
    <row r="199" spans="2:10" ht="12.75">
      <c r="B199" s="38">
        <f t="shared" si="10"/>
        <v>15.850999999999999</v>
      </c>
      <c r="C199" s="28">
        <v>15.88</v>
      </c>
      <c r="D199" s="42">
        <f t="shared" si="9"/>
        <v>0.0021993665555555546</v>
      </c>
      <c r="E199" s="30">
        <v>0.002204166666666666</v>
      </c>
      <c r="F199" s="31">
        <v>103</v>
      </c>
      <c r="G199" s="29">
        <v>503</v>
      </c>
      <c r="H199" s="28">
        <v>11.29</v>
      </c>
      <c r="I199" s="28">
        <v>52.09</v>
      </c>
      <c r="J199" s="31">
        <v>197</v>
      </c>
    </row>
    <row r="200" spans="2:10" ht="12.75">
      <c r="B200" s="38">
        <f t="shared" si="10"/>
        <v>15.881</v>
      </c>
      <c r="C200" s="28">
        <v>15.91</v>
      </c>
      <c r="D200" s="42">
        <f t="shared" si="9"/>
        <v>0.002204227666666666</v>
      </c>
      <c r="E200" s="30">
        <v>0.002209027777777777</v>
      </c>
      <c r="F200" s="31">
        <v>102</v>
      </c>
      <c r="G200" s="29">
        <v>504</v>
      </c>
      <c r="H200" s="28">
        <v>11.33</v>
      </c>
      <c r="I200" s="28">
        <v>52.3</v>
      </c>
      <c r="J200" s="31">
        <v>198</v>
      </c>
    </row>
    <row r="201" spans="2:10" ht="12.75">
      <c r="B201" s="38">
        <f t="shared" si="10"/>
        <v>15.911</v>
      </c>
      <c r="C201" s="28">
        <v>15.93</v>
      </c>
      <c r="D201" s="42">
        <f t="shared" si="9"/>
        <v>0.002209088777777777</v>
      </c>
      <c r="E201" s="30">
        <v>0.0022138888888888885</v>
      </c>
      <c r="F201" s="31">
        <v>101</v>
      </c>
      <c r="G201" s="29">
        <f>G200+2</f>
        <v>506</v>
      </c>
      <c r="H201" s="28">
        <v>11.36</v>
      </c>
      <c r="I201" s="28">
        <v>52.51</v>
      </c>
      <c r="J201" s="31">
        <v>199</v>
      </c>
    </row>
    <row r="202" spans="2:10" ht="12.75">
      <c r="B202" s="38">
        <f t="shared" si="10"/>
        <v>15.931</v>
      </c>
      <c r="C202" s="26">
        <v>15.96</v>
      </c>
      <c r="D202" s="42">
        <f t="shared" si="9"/>
        <v>0.0022139498888888885</v>
      </c>
      <c r="E202" s="27">
        <v>0.00221875</v>
      </c>
      <c r="F202" s="25">
        <v>100</v>
      </c>
      <c r="G202" s="40">
        <v>507</v>
      </c>
      <c r="H202" s="26">
        <v>11.4</v>
      </c>
      <c r="I202" s="26">
        <v>52.72</v>
      </c>
      <c r="J202" s="25">
        <v>200</v>
      </c>
    </row>
    <row r="203" spans="2:10" ht="12.75">
      <c r="B203" s="38">
        <f t="shared" si="10"/>
        <v>15.961</v>
      </c>
      <c r="C203" s="28">
        <v>15.99</v>
      </c>
      <c r="D203" s="42">
        <f t="shared" si="9"/>
        <v>0.002218811</v>
      </c>
      <c r="E203" s="30">
        <v>0.002224097222222227</v>
      </c>
      <c r="F203" s="31">
        <v>99</v>
      </c>
      <c r="G203" s="29">
        <v>508</v>
      </c>
      <c r="H203" s="28">
        <v>11.43</v>
      </c>
      <c r="I203" s="28">
        <v>52.91</v>
      </c>
      <c r="J203" s="31">
        <v>201</v>
      </c>
    </row>
    <row r="204" spans="2:10" ht="12.75">
      <c r="B204" s="38">
        <f t="shared" si="10"/>
        <v>15.991</v>
      </c>
      <c r="C204" s="28">
        <v>16.02</v>
      </c>
      <c r="D204" s="42">
        <f t="shared" si="9"/>
        <v>0.002224158222222227</v>
      </c>
      <c r="E204" s="30">
        <v>0.0022294444444444493</v>
      </c>
      <c r="F204" s="31">
        <v>98</v>
      </c>
      <c r="G204" s="29">
        <f>G203+2</f>
        <v>510</v>
      </c>
      <c r="H204" s="28">
        <v>11.46</v>
      </c>
      <c r="I204" s="28">
        <v>53.09</v>
      </c>
      <c r="J204" s="31">
        <v>202</v>
      </c>
    </row>
    <row r="205" spans="2:10" ht="12.75">
      <c r="B205" s="38">
        <f t="shared" si="10"/>
        <v>16.021</v>
      </c>
      <c r="C205" s="28">
        <v>16.05</v>
      </c>
      <c r="D205" s="42">
        <f t="shared" si="9"/>
        <v>0.0022295054444444492</v>
      </c>
      <c r="E205" s="30">
        <v>0.0022347916666666714</v>
      </c>
      <c r="F205" s="31">
        <v>97</v>
      </c>
      <c r="G205" s="29">
        <v>511</v>
      </c>
      <c r="H205" s="28">
        <v>11.5</v>
      </c>
      <c r="I205" s="28">
        <v>53.28</v>
      </c>
      <c r="J205" s="31">
        <v>203</v>
      </c>
    </row>
    <row r="206" spans="2:10" ht="12.75">
      <c r="B206" s="38">
        <f t="shared" si="10"/>
        <v>16.051000000000002</v>
      </c>
      <c r="C206" s="28">
        <v>16.08</v>
      </c>
      <c r="D206" s="42">
        <f t="shared" si="9"/>
        <v>0.0022348526666666714</v>
      </c>
      <c r="E206" s="30">
        <v>0.0022401388888888935</v>
      </c>
      <c r="F206" s="31">
        <v>96</v>
      </c>
      <c r="G206" s="29">
        <v>512</v>
      </c>
      <c r="H206" s="28">
        <v>11.53</v>
      </c>
      <c r="I206" s="28">
        <v>53.46</v>
      </c>
      <c r="J206" s="31">
        <v>204</v>
      </c>
    </row>
    <row r="207" spans="2:10" ht="12.75">
      <c r="B207" s="38">
        <f t="shared" si="10"/>
        <v>16.081</v>
      </c>
      <c r="C207" s="28">
        <v>16.11</v>
      </c>
      <c r="D207" s="42">
        <f t="shared" si="9"/>
        <v>0.0022401998888888935</v>
      </c>
      <c r="E207" s="30">
        <v>0.0022454861111111156</v>
      </c>
      <c r="F207" s="31">
        <v>95</v>
      </c>
      <c r="G207" s="29">
        <v>513</v>
      </c>
      <c r="H207" s="28">
        <v>11.56</v>
      </c>
      <c r="I207" s="28">
        <v>53.65</v>
      </c>
      <c r="J207" s="31">
        <v>205</v>
      </c>
    </row>
    <row r="208" spans="2:10" ht="12.75">
      <c r="B208" s="38">
        <f t="shared" si="10"/>
        <v>16.111</v>
      </c>
      <c r="C208" s="28">
        <v>16.14</v>
      </c>
      <c r="D208" s="42">
        <f t="shared" si="9"/>
        <v>0.0022455471111111156</v>
      </c>
      <c r="E208" s="30">
        <v>0.0022508333333333378</v>
      </c>
      <c r="F208" s="31">
        <v>94</v>
      </c>
      <c r="G208" s="29">
        <v>514</v>
      </c>
      <c r="H208" s="28">
        <v>11.59</v>
      </c>
      <c r="I208" s="28">
        <v>53.83</v>
      </c>
      <c r="J208" s="31">
        <v>206</v>
      </c>
    </row>
    <row r="209" spans="2:10" ht="12.75">
      <c r="B209" s="38">
        <f t="shared" si="10"/>
        <v>16.141000000000002</v>
      </c>
      <c r="C209" s="28">
        <v>16.16</v>
      </c>
      <c r="D209" s="42">
        <f t="shared" si="9"/>
        <v>0.0022508943333333377</v>
      </c>
      <c r="E209" s="30">
        <v>0.00225618055555556</v>
      </c>
      <c r="F209" s="31">
        <v>93</v>
      </c>
      <c r="G209" s="29">
        <f>G208+2</f>
        <v>516</v>
      </c>
      <c r="H209" s="28">
        <v>11.62</v>
      </c>
      <c r="I209" s="28">
        <v>54.02</v>
      </c>
      <c r="J209" s="31">
        <v>207</v>
      </c>
    </row>
    <row r="210" spans="2:10" ht="12.75">
      <c r="B210" s="38">
        <f t="shared" si="10"/>
        <v>16.161</v>
      </c>
      <c r="C210" s="28">
        <v>16.19</v>
      </c>
      <c r="D210" s="42">
        <f t="shared" si="9"/>
        <v>0.00225624155555556</v>
      </c>
      <c r="E210" s="30">
        <v>0.002261527777777782</v>
      </c>
      <c r="F210" s="31">
        <v>92</v>
      </c>
      <c r="G210" s="29">
        <v>517</v>
      </c>
      <c r="H210" s="28">
        <v>11.66</v>
      </c>
      <c r="I210" s="28">
        <v>54.2</v>
      </c>
      <c r="J210" s="31">
        <v>208</v>
      </c>
    </row>
    <row r="211" spans="2:10" ht="12.75">
      <c r="B211" s="38">
        <f t="shared" si="10"/>
        <v>16.191000000000003</v>
      </c>
      <c r="C211" s="28">
        <v>16.22</v>
      </c>
      <c r="D211" s="42">
        <f t="shared" si="9"/>
        <v>0.002261588777777782</v>
      </c>
      <c r="E211" s="30">
        <v>0.002266875000000004</v>
      </c>
      <c r="F211" s="31">
        <v>91</v>
      </c>
      <c r="G211" s="29">
        <v>518</v>
      </c>
      <c r="H211" s="28">
        <v>11.69</v>
      </c>
      <c r="I211" s="28">
        <v>54.39</v>
      </c>
      <c r="J211" s="31">
        <v>209</v>
      </c>
    </row>
    <row r="212" spans="2:10" ht="12.75">
      <c r="B212" s="38">
        <f t="shared" si="10"/>
        <v>16.221</v>
      </c>
      <c r="C212" s="28">
        <v>16.25</v>
      </c>
      <c r="D212" s="42">
        <f t="shared" si="9"/>
        <v>0.002266936000000004</v>
      </c>
      <c r="E212" s="30">
        <v>0.0022722222222222263</v>
      </c>
      <c r="F212" s="31">
        <v>90</v>
      </c>
      <c r="G212" s="29">
        <v>519</v>
      </c>
      <c r="H212" s="28">
        <v>11.72</v>
      </c>
      <c r="I212" s="28">
        <v>54.58</v>
      </c>
      <c r="J212" s="31">
        <v>210</v>
      </c>
    </row>
    <row r="213" spans="2:10" ht="12.75">
      <c r="B213" s="38">
        <f t="shared" si="10"/>
        <v>16.251</v>
      </c>
      <c r="C213" s="28">
        <v>16.28</v>
      </c>
      <c r="D213" s="42">
        <f>E212+0.000000061</f>
        <v>0.0022722832222222262</v>
      </c>
      <c r="E213" s="30">
        <v>0.0022775694444444484</v>
      </c>
      <c r="F213" s="31">
        <v>89</v>
      </c>
      <c r="G213" s="29">
        <f>G212+2</f>
        <v>521</v>
      </c>
      <c r="H213" s="28">
        <v>11.75</v>
      </c>
      <c r="I213" s="28">
        <v>54.76</v>
      </c>
      <c r="J213" s="31">
        <v>211</v>
      </c>
    </row>
    <row r="214" spans="2:10" ht="12.75">
      <c r="B214" s="38">
        <f t="shared" si="10"/>
        <v>16.281000000000002</v>
      </c>
      <c r="C214" s="28">
        <v>16.31</v>
      </c>
      <c r="D214" s="42">
        <f aca="true" t="shared" si="11" ref="D214:D233">E213+0.000000061</f>
        <v>0.0022776304444444484</v>
      </c>
      <c r="E214" s="30">
        <v>0.0022829166666666705</v>
      </c>
      <c r="F214" s="31">
        <v>88</v>
      </c>
      <c r="G214" s="29">
        <v>522</v>
      </c>
      <c r="H214" s="28">
        <v>11.78</v>
      </c>
      <c r="I214" s="28">
        <v>54.95</v>
      </c>
      <c r="J214" s="31">
        <v>212</v>
      </c>
    </row>
    <row r="215" spans="2:10" ht="12.75">
      <c r="B215" s="38">
        <f t="shared" si="10"/>
        <v>16.311</v>
      </c>
      <c r="C215" s="28">
        <v>16.34</v>
      </c>
      <c r="D215" s="42">
        <f t="shared" si="11"/>
        <v>0.0022829776666666705</v>
      </c>
      <c r="E215" s="30">
        <v>0.0022882638888888926</v>
      </c>
      <c r="F215" s="31">
        <v>87</v>
      </c>
      <c r="G215" s="29">
        <v>523</v>
      </c>
      <c r="H215" s="28">
        <v>11.82</v>
      </c>
      <c r="I215" s="28">
        <v>55.13</v>
      </c>
      <c r="J215" s="31">
        <v>213</v>
      </c>
    </row>
    <row r="216" spans="2:10" ht="12.75">
      <c r="B216" s="38">
        <f t="shared" si="10"/>
        <v>16.341</v>
      </c>
      <c r="C216" s="28">
        <v>16.37</v>
      </c>
      <c r="D216" s="42">
        <f t="shared" si="11"/>
        <v>0.0022883248888888926</v>
      </c>
      <c r="E216" s="30">
        <v>0.0022936111111111148</v>
      </c>
      <c r="F216" s="31">
        <v>86</v>
      </c>
      <c r="G216" s="29">
        <v>524</v>
      </c>
      <c r="H216" s="28">
        <v>11.85</v>
      </c>
      <c r="I216" s="28">
        <v>55.32</v>
      </c>
      <c r="J216" s="31">
        <v>214</v>
      </c>
    </row>
    <row r="217" spans="2:10" ht="12.75">
      <c r="B217" s="38">
        <f t="shared" si="10"/>
        <v>16.371000000000002</v>
      </c>
      <c r="C217" s="28">
        <v>16.4</v>
      </c>
      <c r="D217" s="42">
        <f t="shared" si="11"/>
        <v>0.0022936721111111147</v>
      </c>
      <c r="E217" s="30">
        <v>0.002298958333333337</v>
      </c>
      <c r="F217" s="31">
        <v>85</v>
      </c>
      <c r="G217" s="29">
        <f>G216+2</f>
        <v>526</v>
      </c>
      <c r="H217" s="28">
        <v>11.88</v>
      </c>
      <c r="I217" s="28">
        <v>55.5</v>
      </c>
      <c r="J217" s="31">
        <v>215</v>
      </c>
    </row>
    <row r="218" spans="2:10" ht="12.75">
      <c r="B218" s="38">
        <f t="shared" si="10"/>
        <v>16.401</v>
      </c>
      <c r="C218" s="28">
        <v>16.43</v>
      </c>
      <c r="D218" s="42">
        <f t="shared" si="11"/>
        <v>0.002299019333333337</v>
      </c>
      <c r="E218" s="30">
        <v>0.002304305555555559</v>
      </c>
      <c r="F218" s="31">
        <v>84</v>
      </c>
      <c r="G218" s="29">
        <v>527</v>
      </c>
      <c r="H218" s="28">
        <v>11.91</v>
      </c>
      <c r="I218" s="28">
        <v>55.69</v>
      </c>
      <c r="J218" s="31">
        <v>216</v>
      </c>
    </row>
    <row r="219" spans="2:10" ht="12.75">
      <c r="B219" s="38">
        <f t="shared" si="10"/>
        <v>16.431</v>
      </c>
      <c r="C219" s="28">
        <v>16.46</v>
      </c>
      <c r="D219" s="42">
        <f t="shared" si="11"/>
        <v>0.002304366555555559</v>
      </c>
      <c r="E219" s="30">
        <v>0.002309652777777781</v>
      </c>
      <c r="F219" s="31">
        <v>83</v>
      </c>
      <c r="G219" s="29">
        <v>528</v>
      </c>
      <c r="H219" s="28">
        <v>11.94</v>
      </c>
      <c r="I219" s="28">
        <v>55.88</v>
      </c>
      <c r="J219" s="31">
        <v>217</v>
      </c>
    </row>
    <row r="220" spans="2:10" ht="12.75">
      <c r="B220" s="38">
        <f t="shared" si="10"/>
        <v>16.461000000000002</v>
      </c>
      <c r="C220" s="28">
        <v>16.49</v>
      </c>
      <c r="D220" s="42">
        <f t="shared" si="11"/>
        <v>0.002309713777777781</v>
      </c>
      <c r="E220" s="30">
        <v>0.0023150000000000033</v>
      </c>
      <c r="F220" s="31">
        <v>82</v>
      </c>
      <c r="G220" s="29">
        <v>529</v>
      </c>
      <c r="H220" s="28">
        <v>11.98</v>
      </c>
      <c r="I220" s="28">
        <v>56.06</v>
      </c>
      <c r="J220" s="31">
        <v>218</v>
      </c>
    </row>
    <row r="221" spans="2:10" ht="12.75">
      <c r="B221" s="38">
        <f t="shared" si="10"/>
        <v>16.491</v>
      </c>
      <c r="C221" s="28">
        <v>16.51</v>
      </c>
      <c r="D221" s="42">
        <f t="shared" si="11"/>
        <v>0.0023150610000000032</v>
      </c>
      <c r="E221" s="30">
        <v>0.0023203472222222254</v>
      </c>
      <c r="F221" s="31">
        <v>81</v>
      </c>
      <c r="G221" s="29">
        <f>G220+2</f>
        <v>531</v>
      </c>
      <c r="H221" s="28">
        <v>12.01</v>
      </c>
      <c r="I221" s="28">
        <v>56.25</v>
      </c>
      <c r="J221" s="31">
        <v>219</v>
      </c>
    </row>
    <row r="222" spans="2:10" ht="12.75">
      <c r="B222" s="38">
        <f t="shared" si="10"/>
        <v>16.511000000000003</v>
      </c>
      <c r="C222" s="28">
        <v>16.54</v>
      </c>
      <c r="D222" s="42">
        <f t="shared" si="11"/>
        <v>0.0023204082222222254</v>
      </c>
      <c r="E222" s="30">
        <v>0.0023256944444444475</v>
      </c>
      <c r="F222" s="31">
        <v>80</v>
      </c>
      <c r="G222" s="29">
        <v>532</v>
      </c>
      <c r="H222" s="28">
        <v>12.04</v>
      </c>
      <c r="I222" s="28">
        <v>56.43</v>
      </c>
      <c r="J222" s="31">
        <v>220</v>
      </c>
    </row>
    <row r="223" spans="2:10" ht="12.75">
      <c r="B223" s="38">
        <f t="shared" si="10"/>
        <v>16.541</v>
      </c>
      <c r="C223" s="28">
        <v>16.57</v>
      </c>
      <c r="D223" s="42">
        <f t="shared" si="11"/>
        <v>0.0023257554444444475</v>
      </c>
      <c r="E223" s="30">
        <v>0.0023310416666666696</v>
      </c>
      <c r="F223" s="31">
        <v>79</v>
      </c>
      <c r="G223" s="29">
        <v>533</v>
      </c>
      <c r="H223" s="28">
        <v>12.07</v>
      </c>
      <c r="I223" s="28">
        <v>56.62</v>
      </c>
      <c r="J223" s="31">
        <v>221</v>
      </c>
    </row>
    <row r="224" spans="2:10" ht="12.75">
      <c r="B224" s="38">
        <f t="shared" si="10"/>
        <v>16.571</v>
      </c>
      <c r="C224" s="28">
        <v>16.6</v>
      </c>
      <c r="D224" s="42">
        <f t="shared" si="11"/>
        <v>0.0023311026666666696</v>
      </c>
      <c r="E224" s="30">
        <v>0.0023363888888888918</v>
      </c>
      <c r="F224" s="31">
        <v>78</v>
      </c>
      <c r="G224" s="29">
        <v>534</v>
      </c>
      <c r="H224" s="28">
        <v>12.1</v>
      </c>
      <c r="I224" s="28">
        <v>56.8</v>
      </c>
      <c r="J224" s="31">
        <v>222</v>
      </c>
    </row>
    <row r="225" spans="2:10" ht="12.75">
      <c r="B225" s="38">
        <f t="shared" si="10"/>
        <v>16.601000000000003</v>
      </c>
      <c r="C225" s="28">
        <v>16.63</v>
      </c>
      <c r="D225" s="42">
        <f t="shared" si="11"/>
        <v>0.0023364498888888917</v>
      </c>
      <c r="E225" s="30">
        <v>0.002341736111111114</v>
      </c>
      <c r="F225" s="31">
        <v>77</v>
      </c>
      <c r="G225" s="29">
        <f>G224+2</f>
        <v>536</v>
      </c>
      <c r="H225" s="28">
        <v>12.14</v>
      </c>
      <c r="I225" s="28">
        <v>56.99</v>
      </c>
      <c r="J225" s="31">
        <v>223</v>
      </c>
    </row>
    <row r="226" spans="2:10" ht="12.75">
      <c r="B226" s="38">
        <f t="shared" si="10"/>
        <v>16.631</v>
      </c>
      <c r="C226" s="28">
        <v>16.66</v>
      </c>
      <c r="D226" s="42">
        <f t="shared" si="11"/>
        <v>0.002341797111111114</v>
      </c>
      <c r="E226" s="30">
        <v>0.002347083333333336</v>
      </c>
      <c r="F226" s="31">
        <v>76</v>
      </c>
      <c r="G226" s="29">
        <v>537</v>
      </c>
      <c r="H226" s="28">
        <v>12.17</v>
      </c>
      <c r="I226" s="28">
        <v>57.17</v>
      </c>
      <c r="J226" s="31">
        <v>224</v>
      </c>
    </row>
    <row r="227" spans="2:10" ht="12.75">
      <c r="B227" s="38">
        <f t="shared" si="10"/>
        <v>16.661</v>
      </c>
      <c r="C227" s="28">
        <v>16.69</v>
      </c>
      <c r="D227" s="42">
        <f t="shared" si="11"/>
        <v>0.002347144333333336</v>
      </c>
      <c r="E227" s="30">
        <v>0.002352430555555558</v>
      </c>
      <c r="F227" s="31">
        <v>75</v>
      </c>
      <c r="G227" s="29">
        <v>538</v>
      </c>
      <c r="H227" s="28">
        <v>12.2</v>
      </c>
      <c r="I227" s="28">
        <v>57.36</v>
      </c>
      <c r="J227" s="31">
        <v>225</v>
      </c>
    </row>
    <row r="228" spans="2:10" ht="12.75">
      <c r="B228" s="38">
        <f t="shared" si="10"/>
        <v>16.691000000000003</v>
      </c>
      <c r="C228" s="28">
        <v>16.72</v>
      </c>
      <c r="D228" s="42">
        <f t="shared" si="11"/>
        <v>0.002352491555555558</v>
      </c>
      <c r="E228" s="30">
        <v>0.0023577777777777803</v>
      </c>
      <c r="F228" s="31">
        <v>74</v>
      </c>
      <c r="G228" s="29">
        <v>539</v>
      </c>
      <c r="H228" s="28">
        <v>12.23</v>
      </c>
      <c r="I228" s="28">
        <v>57.55</v>
      </c>
      <c r="J228" s="31">
        <v>226</v>
      </c>
    </row>
    <row r="229" spans="2:10" ht="12.75">
      <c r="B229" s="38">
        <f t="shared" si="10"/>
        <v>16.721</v>
      </c>
      <c r="C229" s="28">
        <v>16.75</v>
      </c>
      <c r="D229" s="42">
        <f t="shared" si="11"/>
        <v>0.0023578387777777802</v>
      </c>
      <c r="E229" s="30">
        <v>0.0023631250000000024</v>
      </c>
      <c r="F229" s="31">
        <v>73</v>
      </c>
      <c r="G229" s="29">
        <f>G228+2</f>
        <v>541</v>
      </c>
      <c r="H229" s="28">
        <v>12.26</v>
      </c>
      <c r="I229" s="28">
        <v>57.73</v>
      </c>
      <c r="J229" s="31">
        <v>227</v>
      </c>
    </row>
    <row r="230" spans="2:10" ht="12.75">
      <c r="B230" s="38">
        <f t="shared" si="10"/>
        <v>16.751</v>
      </c>
      <c r="C230" s="28">
        <v>16.78</v>
      </c>
      <c r="D230" s="42">
        <f t="shared" si="11"/>
        <v>0.0023631860000000024</v>
      </c>
      <c r="E230" s="30">
        <v>0.0023684722222222245</v>
      </c>
      <c r="F230" s="31">
        <v>72</v>
      </c>
      <c r="G230" s="29">
        <v>542</v>
      </c>
      <c r="H230" s="28">
        <v>12.3</v>
      </c>
      <c r="I230" s="28">
        <v>57.92</v>
      </c>
      <c r="J230" s="31">
        <v>228</v>
      </c>
    </row>
    <row r="231" spans="2:10" ht="12.75">
      <c r="B231" s="38">
        <f t="shared" si="10"/>
        <v>16.781000000000002</v>
      </c>
      <c r="C231" s="28">
        <v>16.81</v>
      </c>
      <c r="D231" s="42">
        <f t="shared" si="11"/>
        <v>0.0023685332222222245</v>
      </c>
      <c r="E231" s="30">
        <v>0.0023738194444444466</v>
      </c>
      <c r="F231" s="31">
        <v>71</v>
      </c>
      <c r="G231" s="29">
        <v>543</v>
      </c>
      <c r="H231" s="28">
        <v>12.33</v>
      </c>
      <c r="I231" s="28">
        <v>58.1</v>
      </c>
      <c r="J231" s="31">
        <v>229</v>
      </c>
    </row>
    <row r="232" spans="2:10" ht="12.75">
      <c r="B232" s="38">
        <f t="shared" si="10"/>
        <v>16.811</v>
      </c>
      <c r="C232" s="28">
        <v>16.84</v>
      </c>
      <c r="D232" s="42">
        <f t="shared" si="11"/>
        <v>0.0023738804444444466</v>
      </c>
      <c r="E232" s="30">
        <v>0.0023791666666666688</v>
      </c>
      <c r="F232" s="31">
        <v>70</v>
      </c>
      <c r="G232" s="29">
        <v>544</v>
      </c>
      <c r="H232" s="28">
        <v>12.36</v>
      </c>
      <c r="I232" s="28">
        <v>58.29</v>
      </c>
      <c r="J232" s="31">
        <v>230</v>
      </c>
    </row>
    <row r="233" spans="2:10" ht="12.75">
      <c r="B233" s="38">
        <f t="shared" si="10"/>
        <v>16.841</v>
      </c>
      <c r="C233" s="28">
        <v>16.87</v>
      </c>
      <c r="D233" s="42">
        <f t="shared" si="11"/>
        <v>0.0023792276666666687</v>
      </c>
      <c r="E233" s="30">
        <v>0.002384513888888891</v>
      </c>
      <c r="F233" s="31">
        <v>69</v>
      </c>
      <c r="G233" s="29">
        <f>G232+2</f>
        <v>546</v>
      </c>
      <c r="H233" s="28">
        <v>12.39</v>
      </c>
      <c r="I233" s="28">
        <v>58.47</v>
      </c>
      <c r="J233" s="31">
        <v>231</v>
      </c>
    </row>
    <row r="234" spans="2:10" ht="12.75">
      <c r="B234" s="38">
        <f t="shared" si="10"/>
        <v>16.871000000000002</v>
      </c>
      <c r="C234" s="28">
        <v>16.89</v>
      </c>
      <c r="D234" s="42">
        <f>E233+0.000000061</f>
        <v>0.002384574888888891</v>
      </c>
      <c r="E234" s="30">
        <v>0.002389861111111113</v>
      </c>
      <c r="F234" s="31">
        <v>68</v>
      </c>
      <c r="G234" s="29">
        <v>547</v>
      </c>
      <c r="H234" s="28">
        <v>12.42</v>
      </c>
      <c r="I234" s="28">
        <v>58.66</v>
      </c>
      <c r="J234" s="31">
        <v>232</v>
      </c>
    </row>
    <row r="235" spans="2:10" ht="12.75">
      <c r="B235" s="38">
        <f t="shared" si="10"/>
        <v>16.891000000000002</v>
      </c>
      <c r="C235" s="28">
        <v>16.92</v>
      </c>
      <c r="D235" s="42">
        <f>E234+0.000000061</f>
        <v>0.002389922111111113</v>
      </c>
      <c r="E235" s="30">
        <v>0.002395208333333335</v>
      </c>
      <c r="F235" s="31">
        <v>67</v>
      </c>
      <c r="G235" s="29">
        <v>548</v>
      </c>
      <c r="H235" s="28">
        <v>12.46</v>
      </c>
      <c r="I235" s="28">
        <v>58.84</v>
      </c>
      <c r="J235" s="31">
        <v>233</v>
      </c>
    </row>
    <row r="236" spans="2:10" ht="12.75">
      <c r="B236" s="38">
        <f t="shared" si="10"/>
        <v>16.921000000000003</v>
      </c>
      <c r="C236" s="28">
        <v>16.95</v>
      </c>
      <c r="D236" s="42">
        <f aca="true" t="shared" si="12" ref="D236:D255">E235+0.000000061</f>
        <v>0.002395269333333335</v>
      </c>
      <c r="E236" s="30">
        <v>0.0024005555555555573</v>
      </c>
      <c r="F236" s="31">
        <v>66</v>
      </c>
      <c r="G236" s="29">
        <v>549</v>
      </c>
      <c r="H236" s="28">
        <v>12.49</v>
      </c>
      <c r="I236" s="28">
        <v>59.03</v>
      </c>
      <c r="J236" s="31">
        <v>234</v>
      </c>
    </row>
    <row r="237" spans="2:10" ht="12.75">
      <c r="B237" s="38">
        <f t="shared" si="10"/>
        <v>16.951</v>
      </c>
      <c r="C237" s="28">
        <v>16.98</v>
      </c>
      <c r="D237" s="42">
        <f t="shared" si="12"/>
        <v>0.0024006165555555572</v>
      </c>
      <c r="E237" s="30">
        <v>0.0024059027777777794</v>
      </c>
      <c r="F237" s="31">
        <v>65</v>
      </c>
      <c r="G237" s="29">
        <f>G236+2</f>
        <v>551</v>
      </c>
      <c r="H237" s="28">
        <v>12.52</v>
      </c>
      <c r="I237" s="28">
        <v>59.22</v>
      </c>
      <c r="J237" s="31">
        <v>235</v>
      </c>
    </row>
    <row r="238" spans="2:10" ht="12.75">
      <c r="B238" s="38">
        <f t="shared" si="10"/>
        <v>16.981</v>
      </c>
      <c r="C238" s="28">
        <v>17.01</v>
      </c>
      <c r="D238" s="42">
        <f t="shared" si="12"/>
        <v>0.0024059637777777794</v>
      </c>
      <c r="E238" s="30">
        <v>0.0024112500000000015</v>
      </c>
      <c r="F238" s="31">
        <v>64</v>
      </c>
      <c r="G238" s="29">
        <v>552</v>
      </c>
      <c r="H238" s="28">
        <v>12.55</v>
      </c>
      <c r="I238" s="28">
        <v>59.4</v>
      </c>
      <c r="J238" s="31">
        <v>236</v>
      </c>
    </row>
    <row r="239" spans="2:10" ht="12.75">
      <c r="B239" s="38">
        <f t="shared" si="10"/>
        <v>17.011000000000003</v>
      </c>
      <c r="C239" s="28">
        <v>17.04</v>
      </c>
      <c r="D239" s="42">
        <f t="shared" si="12"/>
        <v>0.0024113110000000015</v>
      </c>
      <c r="E239" s="30">
        <v>0.0024165972222222236</v>
      </c>
      <c r="F239" s="31">
        <v>63</v>
      </c>
      <c r="G239" s="29">
        <v>553</v>
      </c>
      <c r="H239" s="28">
        <v>12.58</v>
      </c>
      <c r="I239" s="28">
        <v>59.59</v>
      </c>
      <c r="J239" s="31">
        <v>237</v>
      </c>
    </row>
    <row r="240" spans="2:10" ht="12.75">
      <c r="B240" s="38">
        <f t="shared" si="10"/>
        <v>17.041</v>
      </c>
      <c r="C240" s="28">
        <v>17.07</v>
      </c>
      <c r="D240" s="42">
        <f t="shared" si="12"/>
        <v>0.0024166582222222236</v>
      </c>
      <c r="E240" s="30">
        <v>0.0024219444444444457</v>
      </c>
      <c r="F240" s="31">
        <v>62</v>
      </c>
      <c r="G240" s="29">
        <v>554</v>
      </c>
      <c r="H240" s="28">
        <v>12.62</v>
      </c>
      <c r="I240" s="28">
        <v>59.77</v>
      </c>
      <c r="J240" s="31">
        <v>238</v>
      </c>
    </row>
    <row r="241" spans="2:10" ht="12.75">
      <c r="B241" s="38">
        <f t="shared" si="10"/>
        <v>17.071</v>
      </c>
      <c r="C241" s="28">
        <v>17.1</v>
      </c>
      <c r="D241" s="42">
        <f t="shared" si="12"/>
        <v>0.0024220054444444457</v>
      </c>
      <c r="E241" s="30">
        <v>0.002427291666666668</v>
      </c>
      <c r="F241" s="31">
        <v>61</v>
      </c>
      <c r="G241" s="29">
        <f>G240+2</f>
        <v>556</v>
      </c>
      <c r="H241" s="28">
        <v>12.65</v>
      </c>
      <c r="I241" s="28">
        <v>59.96</v>
      </c>
      <c r="J241" s="31">
        <v>239</v>
      </c>
    </row>
    <row r="242" spans="2:10" ht="12.75">
      <c r="B242" s="38">
        <f t="shared" si="10"/>
        <v>17.101000000000003</v>
      </c>
      <c r="C242" s="28">
        <v>17.13</v>
      </c>
      <c r="D242" s="42">
        <f t="shared" si="12"/>
        <v>0.002427352666666668</v>
      </c>
      <c r="E242" s="30">
        <v>0.00243263888888889</v>
      </c>
      <c r="F242" s="31">
        <v>60</v>
      </c>
      <c r="G242" s="29">
        <v>557</v>
      </c>
      <c r="H242" s="28">
        <v>12.68</v>
      </c>
      <c r="I242" s="28">
        <v>60.14</v>
      </c>
      <c r="J242" s="31">
        <v>240</v>
      </c>
    </row>
    <row r="243" spans="2:10" ht="12.75">
      <c r="B243" s="38">
        <f t="shared" si="10"/>
        <v>17.131</v>
      </c>
      <c r="C243" s="28">
        <v>17.16</v>
      </c>
      <c r="D243" s="42">
        <f t="shared" si="12"/>
        <v>0.00243269988888889</v>
      </c>
      <c r="E243" s="30">
        <v>0.002437986111111112</v>
      </c>
      <c r="F243" s="31">
        <v>59</v>
      </c>
      <c r="G243" s="29">
        <v>558</v>
      </c>
      <c r="H243" s="28">
        <v>12.71</v>
      </c>
      <c r="I243" s="28">
        <v>60.33</v>
      </c>
      <c r="J243" s="21">
        <v>241</v>
      </c>
    </row>
    <row r="244" spans="2:10" ht="12.75">
      <c r="B244" s="38">
        <f t="shared" si="10"/>
        <v>17.161</v>
      </c>
      <c r="C244" s="28">
        <v>17.19</v>
      </c>
      <c r="D244" s="42">
        <f t="shared" si="12"/>
        <v>0.002438047111111112</v>
      </c>
      <c r="E244" s="30">
        <v>0.0024433333333333342</v>
      </c>
      <c r="F244" s="31">
        <v>58</v>
      </c>
      <c r="G244" s="29">
        <v>559</v>
      </c>
      <c r="H244" s="28">
        <v>12.74</v>
      </c>
      <c r="I244" s="28">
        <v>60.52</v>
      </c>
      <c r="J244" s="21">
        <v>242</v>
      </c>
    </row>
    <row r="245" spans="2:10" ht="12.75">
      <c r="B245" s="38">
        <f t="shared" si="10"/>
        <v>17.191000000000003</v>
      </c>
      <c r="C245" s="28">
        <v>17.22</v>
      </c>
      <c r="D245" s="42">
        <f t="shared" si="12"/>
        <v>0.0024433943333333342</v>
      </c>
      <c r="E245" s="30">
        <v>0.0024486805555555564</v>
      </c>
      <c r="F245" s="31">
        <v>57</v>
      </c>
      <c r="G245" s="29">
        <f>G244+2</f>
        <v>561</v>
      </c>
      <c r="H245" s="28">
        <v>12.78</v>
      </c>
      <c r="I245" s="28">
        <v>60.7</v>
      </c>
      <c r="J245" s="21">
        <v>243</v>
      </c>
    </row>
    <row r="246" spans="2:10" ht="12.75">
      <c r="B246" s="38">
        <f t="shared" si="10"/>
        <v>17.221</v>
      </c>
      <c r="C246" s="28">
        <v>17.24</v>
      </c>
      <c r="D246" s="42">
        <f t="shared" si="12"/>
        <v>0.0024487415555555564</v>
      </c>
      <c r="E246" s="30">
        <v>0.0024540277777777785</v>
      </c>
      <c r="F246" s="31">
        <v>56</v>
      </c>
      <c r="G246" s="29">
        <v>562</v>
      </c>
      <c r="H246" s="28">
        <v>12.81</v>
      </c>
      <c r="I246" s="28">
        <v>60.89</v>
      </c>
      <c r="J246" s="21">
        <v>244</v>
      </c>
    </row>
    <row r="247" spans="2:10" ht="12.75">
      <c r="B247" s="38">
        <f t="shared" si="10"/>
        <v>17.241</v>
      </c>
      <c r="C247" s="28">
        <v>17.27</v>
      </c>
      <c r="D247" s="42">
        <f t="shared" si="12"/>
        <v>0.0024540887777777785</v>
      </c>
      <c r="E247" s="30">
        <v>0.0024593750000000006</v>
      </c>
      <c r="F247" s="31">
        <v>55</v>
      </c>
      <c r="G247" s="29">
        <v>563</v>
      </c>
      <c r="H247" s="28">
        <v>12.84</v>
      </c>
      <c r="I247" s="28">
        <v>61.07</v>
      </c>
      <c r="J247" s="21">
        <v>245</v>
      </c>
    </row>
    <row r="248" spans="2:10" ht="12.75">
      <c r="B248" s="38">
        <f t="shared" si="10"/>
        <v>17.271</v>
      </c>
      <c r="C248" s="28">
        <v>17.3</v>
      </c>
      <c r="D248" s="42">
        <f t="shared" si="12"/>
        <v>0.0024594360000000006</v>
      </c>
      <c r="E248" s="30">
        <v>0.0024647222222222227</v>
      </c>
      <c r="F248" s="31">
        <v>54</v>
      </c>
      <c r="G248" s="29">
        <v>564</v>
      </c>
      <c r="H248" s="28">
        <v>12.87</v>
      </c>
      <c r="I248" s="28">
        <v>61.26</v>
      </c>
      <c r="J248" s="21">
        <v>246</v>
      </c>
    </row>
    <row r="249" spans="2:10" ht="12.75">
      <c r="B249" s="38">
        <f t="shared" si="10"/>
        <v>17.301000000000002</v>
      </c>
      <c r="C249" s="28">
        <v>17.33</v>
      </c>
      <c r="D249" s="42">
        <f t="shared" si="12"/>
        <v>0.0024647832222222227</v>
      </c>
      <c r="E249" s="30">
        <v>0.002470069444444445</v>
      </c>
      <c r="F249" s="31">
        <v>53</v>
      </c>
      <c r="G249" s="29">
        <f>G248+2</f>
        <v>566</v>
      </c>
      <c r="H249" s="28">
        <v>12.9</v>
      </c>
      <c r="I249" s="28">
        <v>61.44</v>
      </c>
      <c r="J249" s="21">
        <v>247</v>
      </c>
    </row>
    <row r="250" spans="2:10" ht="12.75">
      <c r="B250" s="38">
        <f t="shared" si="10"/>
        <v>17.331</v>
      </c>
      <c r="C250" s="28">
        <v>17.36</v>
      </c>
      <c r="D250" s="42">
        <f t="shared" si="12"/>
        <v>0.002470130444444445</v>
      </c>
      <c r="E250" s="30">
        <v>0.002475416666666667</v>
      </c>
      <c r="F250" s="31">
        <v>52</v>
      </c>
      <c r="G250" s="29">
        <v>567</v>
      </c>
      <c r="H250" s="28">
        <v>12.94</v>
      </c>
      <c r="I250" s="28">
        <v>61.63</v>
      </c>
      <c r="J250" s="21">
        <v>248</v>
      </c>
    </row>
    <row r="251" spans="2:10" ht="12.75">
      <c r="B251" s="38">
        <f t="shared" si="10"/>
        <v>17.361</v>
      </c>
      <c r="C251" s="28">
        <v>17.39</v>
      </c>
      <c r="D251" s="42">
        <f t="shared" si="12"/>
        <v>0.002475477666666667</v>
      </c>
      <c r="E251" s="30">
        <v>0.002480763888888889</v>
      </c>
      <c r="F251" s="31">
        <v>51</v>
      </c>
      <c r="G251" s="29">
        <v>568</v>
      </c>
      <c r="H251" s="28">
        <v>12.97</v>
      </c>
      <c r="I251" s="28">
        <v>61.81</v>
      </c>
      <c r="J251" s="21">
        <v>249</v>
      </c>
    </row>
    <row r="252" spans="2:10" ht="12.75">
      <c r="B252" s="38">
        <f t="shared" si="10"/>
        <v>17.391000000000002</v>
      </c>
      <c r="C252" s="26">
        <v>17.42</v>
      </c>
      <c r="D252" s="42">
        <f t="shared" si="12"/>
        <v>0.002480824888888889</v>
      </c>
      <c r="E252" s="27">
        <v>0.0024861111111111112</v>
      </c>
      <c r="F252" s="25">
        <v>50</v>
      </c>
      <c r="G252" s="40">
        <f>G251+2</f>
        <v>570</v>
      </c>
      <c r="H252" s="39">
        <v>13</v>
      </c>
      <c r="I252" s="39">
        <v>62</v>
      </c>
      <c r="J252" s="25">
        <v>250</v>
      </c>
    </row>
    <row r="253" spans="2:10" ht="12.75">
      <c r="B253" s="38">
        <f t="shared" si="10"/>
        <v>17.421000000000003</v>
      </c>
      <c r="C253" s="28">
        <v>17.45</v>
      </c>
      <c r="D253" s="42">
        <f t="shared" si="12"/>
        <v>0.0024861721111111112</v>
      </c>
      <c r="E253" s="30">
        <v>0.002491944444444442</v>
      </c>
      <c r="F253" s="31">
        <v>49</v>
      </c>
      <c r="G253" s="29">
        <v>571</v>
      </c>
      <c r="H253" s="22">
        <v>13.04</v>
      </c>
      <c r="I253" s="22">
        <v>62.18</v>
      </c>
      <c r="J253" s="21">
        <v>251</v>
      </c>
    </row>
    <row r="254" spans="2:10" ht="12.75">
      <c r="B254" s="38">
        <f t="shared" si="10"/>
        <v>17.451</v>
      </c>
      <c r="C254" s="28">
        <v>17.48</v>
      </c>
      <c r="D254" s="42">
        <f t="shared" si="12"/>
        <v>0.002492005444444442</v>
      </c>
      <c r="E254" s="30">
        <v>0.0024977777777777754</v>
      </c>
      <c r="F254" s="31">
        <v>48</v>
      </c>
      <c r="G254" s="23">
        <v>572</v>
      </c>
      <c r="H254" s="22">
        <v>13.08</v>
      </c>
      <c r="I254" s="22">
        <v>62.37</v>
      </c>
      <c r="J254" s="21">
        <v>252</v>
      </c>
    </row>
    <row r="255" spans="2:10" ht="12.75">
      <c r="B255" s="38">
        <f t="shared" si="10"/>
        <v>17.481</v>
      </c>
      <c r="C255" s="28">
        <v>17.51</v>
      </c>
      <c r="D255" s="42">
        <f t="shared" si="12"/>
        <v>0.0024978387777777754</v>
      </c>
      <c r="E255" s="30">
        <v>0.002503611111111109</v>
      </c>
      <c r="F255" s="31">
        <v>47</v>
      </c>
      <c r="G255" s="23">
        <v>574</v>
      </c>
      <c r="H255" s="22">
        <v>13.12</v>
      </c>
      <c r="I255" s="22">
        <v>62.55</v>
      </c>
      <c r="J255" s="21">
        <v>253</v>
      </c>
    </row>
    <row r="256" spans="2:10" ht="12.75">
      <c r="B256" s="38">
        <f t="shared" si="10"/>
        <v>17.511000000000003</v>
      </c>
      <c r="C256" s="28">
        <v>17.55</v>
      </c>
      <c r="D256" s="42">
        <f>E255+0.000000061</f>
        <v>0.002503672111111109</v>
      </c>
      <c r="E256" s="30">
        <v>0.002509444444444442</v>
      </c>
      <c r="F256" s="31">
        <v>46</v>
      </c>
      <c r="G256" s="23">
        <v>575</v>
      </c>
      <c r="H256" s="22">
        <v>13.16</v>
      </c>
      <c r="I256" s="22">
        <v>62.74</v>
      </c>
      <c r="J256" s="21">
        <v>254</v>
      </c>
    </row>
    <row r="257" spans="2:10" ht="12.75">
      <c r="B257" s="38">
        <f t="shared" si="10"/>
        <v>17.551000000000002</v>
      </c>
      <c r="C257" s="28">
        <v>17.58</v>
      </c>
      <c r="D257" s="42">
        <f aca="true" t="shared" si="13" ref="D257:D274">E256+0.000000061</f>
        <v>0.002509505444444442</v>
      </c>
      <c r="E257" s="30">
        <v>0.0025152777777777756</v>
      </c>
      <c r="F257" s="31">
        <v>45</v>
      </c>
      <c r="G257" s="23">
        <v>576</v>
      </c>
      <c r="H257" s="22">
        <v>13.2</v>
      </c>
      <c r="I257" s="22">
        <v>62.92</v>
      </c>
      <c r="J257" s="21">
        <v>255</v>
      </c>
    </row>
    <row r="258" spans="2:10" ht="12.75">
      <c r="B258" s="38">
        <f t="shared" si="10"/>
        <v>17.581</v>
      </c>
      <c r="C258" s="28">
        <v>17.61</v>
      </c>
      <c r="D258" s="42">
        <f t="shared" si="13"/>
        <v>0.0025153387777777756</v>
      </c>
      <c r="E258" s="30">
        <v>0.002521111111111109</v>
      </c>
      <c r="F258" s="31">
        <v>44</v>
      </c>
      <c r="G258" s="23">
        <v>577</v>
      </c>
      <c r="H258" s="22">
        <v>13.24</v>
      </c>
      <c r="I258" s="22">
        <v>63.1</v>
      </c>
      <c r="J258" s="21">
        <v>256</v>
      </c>
    </row>
    <row r="259" spans="2:10" ht="12.75">
      <c r="B259" s="38">
        <f t="shared" si="10"/>
        <v>17.611</v>
      </c>
      <c r="C259" s="28">
        <v>17.64</v>
      </c>
      <c r="D259" s="42">
        <f t="shared" si="13"/>
        <v>0.002521172111111109</v>
      </c>
      <c r="E259" s="30">
        <v>0.0025269444444444423</v>
      </c>
      <c r="F259" s="31">
        <v>43</v>
      </c>
      <c r="G259" s="23">
        <v>578</v>
      </c>
      <c r="H259" s="22">
        <v>13.28</v>
      </c>
      <c r="I259" s="22">
        <v>63.29</v>
      </c>
      <c r="J259" s="21">
        <v>257</v>
      </c>
    </row>
    <row r="260" spans="2:10" ht="12.75">
      <c r="B260" s="38">
        <f aca="true" t="shared" si="14" ref="B260:B302">C259+0.001</f>
        <v>17.641000000000002</v>
      </c>
      <c r="C260" s="28">
        <v>17.67</v>
      </c>
      <c r="D260" s="42">
        <f t="shared" si="13"/>
        <v>0.0025270054444444423</v>
      </c>
      <c r="E260" s="30">
        <v>0.0025327777777777757</v>
      </c>
      <c r="F260" s="31">
        <v>42</v>
      </c>
      <c r="G260" s="23">
        <v>580</v>
      </c>
      <c r="H260" s="22">
        <v>13.32</v>
      </c>
      <c r="I260" s="22">
        <v>63.47</v>
      </c>
      <c r="J260" s="21">
        <v>258</v>
      </c>
    </row>
    <row r="261" spans="2:10" ht="12.75">
      <c r="B261" s="38">
        <f t="shared" si="14"/>
        <v>17.671000000000003</v>
      </c>
      <c r="C261" s="28">
        <v>17.7</v>
      </c>
      <c r="D261" s="42">
        <f t="shared" si="13"/>
        <v>0.0025328387777777757</v>
      </c>
      <c r="E261" s="30">
        <v>0.002538611111111109</v>
      </c>
      <c r="F261" s="31">
        <v>41</v>
      </c>
      <c r="G261" s="23">
        <v>581</v>
      </c>
      <c r="H261" s="22">
        <v>13.36</v>
      </c>
      <c r="I261" s="22">
        <v>63.66</v>
      </c>
      <c r="J261" s="21">
        <v>259</v>
      </c>
    </row>
    <row r="262" spans="2:10" ht="12.75">
      <c r="B262" s="38">
        <f t="shared" si="14"/>
        <v>17.701</v>
      </c>
      <c r="C262" s="28">
        <v>17.74</v>
      </c>
      <c r="D262" s="42">
        <f t="shared" si="13"/>
        <v>0.002538672111111109</v>
      </c>
      <c r="E262" s="30">
        <v>0.0025444444444444425</v>
      </c>
      <c r="F262" s="31">
        <v>40</v>
      </c>
      <c r="G262" s="23">
        <v>582</v>
      </c>
      <c r="H262" s="22">
        <v>13.4</v>
      </c>
      <c r="I262" s="22">
        <f>I263-(I$52-I$2)/50</f>
        <v>63.7416</v>
      </c>
      <c r="J262" s="21">
        <v>260</v>
      </c>
    </row>
    <row r="263" spans="2:10" ht="12.75">
      <c r="B263" s="38">
        <f t="shared" si="14"/>
        <v>17.741</v>
      </c>
      <c r="C263" s="28">
        <v>17.77</v>
      </c>
      <c r="D263" s="42">
        <f t="shared" si="13"/>
        <v>0.0025445054444444425</v>
      </c>
      <c r="E263" s="30">
        <v>0.002550277777777776</v>
      </c>
      <c r="F263" s="31">
        <v>39</v>
      </c>
      <c r="G263" s="23">
        <v>583</v>
      </c>
      <c r="H263" s="22">
        <v>13.44</v>
      </c>
      <c r="I263" s="22">
        <v>64.02</v>
      </c>
      <c r="J263" s="21">
        <v>261</v>
      </c>
    </row>
    <row r="264" spans="2:10" ht="12.75">
      <c r="B264" s="38">
        <f t="shared" si="14"/>
        <v>17.771</v>
      </c>
      <c r="C264" s="28">
        <v>17.8</v>
      </c>
      <c r="D264" s="42">
        <f t="shared" si="13"/>
        <v>0.002550338777777776</v>
      </c>
      <c r="E264" s="30">
        <v>0.0025561111111111093</v>
      </c>
      <c r="F264" s="31">
        <v>38</v>
      </c>
      <c r="G264" s="23">
        <v>584</v>
      </c>
      <c r="H264" s="22">
        <v>13.48</v>
      </c>
      <c r="I264" s="22">
        <v>64.21</v>
      </c>
      <c r="J264" s="21">
        <v>262</v>
      </c>
    </row>
    <row r="265" spans="2:10" ht="12.75">
      <c r="B265" s="38">
        <f t="shared" si="14"/>
        <v>17.801000000000002</v>
      </c>
      <c r="C265" s="28">
        <v>17.83</v>
      </c>
      <c r="D265" s="42">
        <f t="shared" si="13"/>
        <v>0.0025561721111111092</v>
      </c>
      <c r="E265" s="30">
        <v>0.0025619444444444426</v>
      </c>
      <c r="F265" s="31">
        <v>37</v>
      </c>
      <c r="G265" s="23">
        <v>586</v>
      </c>
      <c r="H265" s="22">
        <v>13.52</v>
      </c>
      <c r="I265" s="22">
        <v>64.39</v>
      </c>
      <c r="J265" s="21">
        <v>263</v>
      </c>
    </row>
    <row r="266" spans="2:10" ht="12.75">
      <c r="B266" s="38">
        <f t="shared" si="14"/>
        <v>17.831</v>
      </c>
      <c r="C266" s="28">
        <v>17.86</v>
      </c>
      <c r="D266" s="42">
        <f t="shared" si="13"/>
        <v>0.0025620054444444426</v>
      </c>
      <c r="E266" s="30">
        <v>0.002567777777777776</v>
      </c>
      <c r="F266" s="31">
        <v>36</v>
      </c>
      <c r="G266" s="23">
        <v>587</v>
      </c>
      <c r="H266" s="22">
        <v>13.56</v>
      </c>
      <c r="I266" s="22">
        <v>64.58</v>
      </c>
      <c r="J266" s="21">
        <v>264</v>
      </c>
    </row>
    <row r="267" spans="2:10" ht="12.75">
      <c r="B267" s="38">
        <f t="shared" si="14"/>
        <v>17.861</v>
      </c>
      <c r="C267" s="28">
        <v>17.89</v>
      </c>
      <c r="D267" s="42">
        <f t="shared" si="13"/>
        <v>0.002567838777777776</v>
      </c>
      <c r="E267" s="30">
        <v>0.0025736111111111094</v>
      </c>
      <c r="F267" s="31">
        <v>35</v>
      </c>
      <c r="G267" s="23">
        <v>588</v>
      </c>
      <c r="H267" s="22">
        <v>13.6</v>
      </c>
      <c r="I267" s="22">
        <v>64.76</v>
      </c>
      <c r="J267" s="21">
        <v>265</v>
      </c>
    </row>
    <row r="268" spans="2:10" ht="12.75">
      <c r="B268" s="38">
        <f t="shared" si="14"/>
        <v>17.891000000000002</v>
      </c>
      <c r="C268" s="28">
        <v>17.93</v>
      </c>
      <c r="D268" s="42">
        <f t="shared" si="13"/>
        <v>0.0025736721111111094</v>
      </c>
      <c r="E268" s="30">
        <v>0.002579444444444443</v>
      </c>
      <c r="F268" s="31">
        <v>34</v>
      </c>
      <c r="G268" s="23">
        <v>589</v>
      </c>
      <c r="H268" s="22">
        <v>13.64</v>
      </c>
      <c r="I268" s="22">
        <v>64.94</v>
      </c>
      <c r="J268" s="21">
        <v>266</v>
      </c>
    </row>
    <row r="269" spans="2:10" ht="12.75">
      <c r="B269" s="38">
        <f t="shared" si="14"/>
        <v>17.931</v>
      </c>
      <c r="C269" s="28">
        <v>17.96</v>
      </c>
      <c r="D269" s="42">
        <f t="shared" si="13"/>
        <v>0.002579505444444443</v>
      </c>
      <c r="E269" s="30">
        <v>0.002585277777777776</v>
      </c>
      <c r="F269" s="31">
        <v>33</v>
      </c>
      <c r="G269" s="23">
        <v>590</v>
      </c>
      <c r="H269" s="22">
        <v>13.68</v>
      </c>
      <c r="I269" s="22">
        <v>65.13</v>
      </c>
      <c r="J269" s="21">
        <v>267</v>
      </c>
    </row>
    <row r="270" spans="2:10" ht="12.75">
      <c r="B270" s="38">
        <f t="shared" si="14"/>
        <v>17.961000000000002</v>
      </c>
      <c r="C270" s="28">
        <v>17.99</v>
      </c>
      <c r="D270" s="42">
        <f t="shared" si="13"/>
        <v>0.002585338777777776</v>
      </c>
      <c r="E270" s="30">
        <v>0.0025911111111111096</v>
      </c>
      <c r="F270" s="31">
        <v>32</v>
      </c>
      <c r="G270" s="23">
        <v>592</v>
      </c>
      <c r="H270" s="22">
        <v>13.72</v>
      </c>
      <c r="I270" s="22">
        <v>65.31</v>
      </c>
      <c r="J270" s="21">
        <v>268</v>
      </c>
    </row>
    <row r="271" spans="2:10" ht="12.75">
      <c r="B271" s="38">
        <f t="shared" si="14"/>
        <v>17.991</v>
      </c>
      <c r="C271" s="28">
        <v>18.02</v>
      </c>
      <c r="D271" s="42">
        <f t="shared" si="13"/>
        <v>0.0025911721111111096</v>
      </c>
      <c r="E271" s="30">
        <v>0.002596944444444443</v>
      </c>
      <c r="F271" s="31">
        <v>31</v>
      </c>
      <c r="G271" s="23">
        <v>593</v>
      </c>
      <c r="H271" s="22">
        <v>13.76</v>
      </c>
      <c r="I271" s="22">
        <v>65.5</v>
      </c>
      <c r="J271" s="21">
        <v>269</v>
      </c>
    </row>
    <row r="272" spans="2:10" ht="12.75">
      <c r="B272" s="38">
        <f t="shared" si="14"/>
        <v>18.021</v>
      </c>
      <c r="C272" s="28">
        <v>18.05</v>
      </c>
      <c r="D272" s="42">
        <f t="shared" si="13"/>
        <v>0.002597005444444443</v>
      </c>
      <c r="E272" s="30">
        <v>0.0026027777777777763</v>
      </c>
      <c r="F272" s="31">
        <v>30</v>
      </c>
      <c r="G272" s="23">
        <v>594</v>
      </c>
      <c r="H272" s="22">
        <v>13.8</v>
      </c>
      <c r="I272" s="22">
        <v>65.68</v>
      </c>
      <c r="J272" s="21">
        <v>270</v>
      </c>
    </row>
    <row r="273" spans="2:10" ht="12.75">
      <c r="B273" s="38">
        <f t="shared" si="14"/>
        <v>18.051000000000002</v>
      </c>
      <c r="C273" s="28">
        <v>18.08</v>
      </c>
      <c r="D273" s="42">
        <f t="shared" si="13"/>
        <v>0.0026028387777777763</v>
      </c>
      <c r="E273" s="30">
        <v>0.0026086111111111097</v>
      </c>
      <c r="F273" s="31">
        <v>29</v>
      </c>
      <c r="G273" s="23">
        <v>595</v>
      </c>
      <c r="H273" s="22">
        <v>13.84</v>
      </c>
      <c r="I273" s="22">
        <v>65.86</v>
      </c>
      <c r="J273" s="21">
        <v>271</v>
      </c>
    </row>
    <row r="274" spans="2:10" ht="12.75">
      <c r="B274" s="38">
        <f t="shared" si="14"/>
        <v>18.081</v>
      </c>
      <c r="C274" s="28">
        <v>18.12</v>
      </c>
      <c r="D274" s="42">
        <f t="shared" si="13"/>
        <v>0.0026086721111111097</v>
      </c>
      <c r="E274" s="30">
        <v>0.002614444444444443</v>
      </c>
      <c r="F274" s="31">
        <v>28</v>
      </c>
      <c r="G274" s="23">
        <v>596</v>
      </c>
      <c r="H274" s="22">
        <v>13.88</v>
      </c>
      <c r="I274" s="22">
        <v>66.05</v>
      </c>
      <c r="J274" s="21">
        <v>272</v>
      </c>
    </row>
    <row r="275" spans="2:10" ht="12.75">
      <c r="B275" s="38">
        <f t="shared" si="14"/>
        <v>18.121000000000002</v>
      </c>
      <c r="C275" s="28">
        <v>18.15</v>
      </c>
      <c r="D275" s="42">
        <f>E274+0.000000061</f>
        <v>0.002614505444444443</v>
      </c>
      <c r="E275" s="30">
        <v>0.0026202777777777765</v>
      </c>
      <c r="F275" s="31">
        <v>27</v>
      </c>
      <c r="G275" s="23">
        <v>598</v>
      </c>
      <c r="H275" s="22">
        <v>13.92</v>
      </c>
      <c r="I275" s="22">
        <v>66.23</v>
      </c>
      <c r="J275" s="21">
        <v>273</v>
      </c>
    </row>
    <row r="276" spans="2:10" ht="12.75">
      <c r="B276" s="38">
        <f t="shared" si="14"/>
        <v>18.151</v>
      </c>
      <c r="C276" s="28">
        <v>18.18</v>
      </c>
      <c r="D276" s="42">
        <f aca="true" t="shared" si="15" ref="D276:D292">E275+0.000000061</f>
        <v>0.0026203387777777765</v>
      </c>
      <c r="E276" s="30">
        <v>0.00262611111111111</v>
      </c>
      <c r="F276" s="31">
        <v>26</v>
      </c>
      <c r="G276" s="23">
        <v>599</v>
      </c>
      <c r="H276" s="22">
        <v>13.96</v>
      </c>
      <c r="I276" s="22">
        <v>66.42</v>
      </c>
      <c r="J276" s="21">
        <v>274</v>
      </c>
    </row>
    <row r="277" spans="2:10" ht="12.75">
      <c r="B277" s="38">
        <f t="shared" si="14"/>
        <v>18.181</v>
      </c>
      <c r="C277" s="28">
        <v>18.21</v>
      </c>
      <c r="D277" s="42">
        <f t="shared" si="15"/>
        <v>0.00262617211111111</v>
      </c>
      <c r="E277" s="30">
        <v>0.0026319444444444433</v>
      </c>
      <c r="F277" s="31">
        <v>25</v>
      </c>
      <c r="G277" s="23">
        <v>600</v>
      </c>
      <c r="H277" s="22">
        <v>14</v>
      </c>
      <c r="I277" s="22">
        <v>66.6</v>
      </c>
      <c r="J277" s="21">
        <v>275</v>
      </c>
    </row>
    <row r="278" spans="2:10" ht="12.75">
      <c r="B278" s="38">
        <f t="shared" si="14"/>
        <v>18.211000000000002</v>
      </c>
      <c r="C278" s="28">
        <v>18.24</v>
      </c>
      <c r="D278" s="42">
        <f t="shared" si="15"/>
        <v>0.0026320054444444432</v>
      </c>
      <c r="E278" s="30">
        <v>0.0026377777777777766</v>
      </c>
      <c r="F278" s="31">
        <v>24</v>
      </c>
      <c r="G278" s="23">
        <v>601</v>
      </c>
      <c r="H278" s="22">
        <v>14.04</v>
      </c>
      <c r="I278" s="22">
        <v>66.78</v>
      </c>
      <c r="J278" s="21">
        <v>276</v>
      </c>
    </row>
    <row r="279" spans="2:10" ht="12.75">
      <c r="B279" s="38">
        <f t="shared" si="14"/>
        <v>18.241</v>
      </c>
      <c r="C279" s="28">
        <v>18.27</v>
      </c>
      <c r="D279" s="42">
        <f t="shared" si="15"/>
        <v>0.0026378387777777766</v>
      </c>
      <c r="E279" s="30">
        <v>0.00264361111111111</v>
      </c>
      <c r="F279" s="31">
        <v>23</v>
      </c>
      <c r="G279" s="23">
        <v>602</v>
      </c>
      <c r="H279" s="22">
        <v>14.08</v>
      </c>
      <c r="I279" s="22">
        <v>66.97</v>
      </c>
      <c r="J279" s="21">
        <v>277</v>
      </c>
    </row>
    <row r="280" spans="2:10" ht="12.75">
      <c r="B280" s="38">
        <f t="shared" si="14"/>
        <v>18.271</v>
      </c>
      <c r="C280" s="28">
        <v>18.3</v>
      </c>
      <c r="D280" s="42">
        <f t="shared" si="15"/>
        <v>0.00264367211111111</v>
      </c>
      <c r="E280" s="30">
        <v>0.0026494444444444434</v>
      </c>
      <c r="F280" s="31">
        <v>22</v>
      </c>
      <c r="G280" s="23">
        <v>604</v>
      </c>
      <c r="H280" s="22">
        <v>14.12</v>
      </c>
      <c r="I280" s="22">
        <v>67.15</v>
      </c>
      <c r="J280" s="21">
        <v>278</v>
      </c>
    </row>
    <row r="281" spans="2:10" ht="12.75">
      <c r="B281" s="38">
        <f t="shared" si="14"/>
        <v>18.301000000000002</v>
      </c>
      <c r="C281" s="28">
        <v>18.34</v>
      </c>
      <c r="D281" s="42">
        <f t="shared" si="15"/>
        <v>0.0026495054444444434</v>
      </c>
      <c r="E281" s="30">
        <v>0.002655277777777777</v>
      </c>
      <c r="F281" s="31">
        <v>21</v>
      </c>
      <c r="G281" s="23">
        <v>605</v>
      </c>
      <c r="H281" s="22">
        <v>14.16</v>
      </c>
      <c r="I281" s="22">
        <v>67.34</v>
      </c>
      <c r="J281" s="21">
        <v>279</v>
      </c>
    </row>
    <row r="282" spans="2:10" ht="12.75">
      <c r="B282" s="38">
        <f t="shared" si="14"/>
        <v>18.341</v>
      </c>
      <c r="C282" s="28">
        <v>18.37</v>
      </c>
      <c r="D282" s="42">
        <f t="shared" si="15"/>
        <v>0.002655338777777777</v>
      </c>
      <c r="E282" s="30">
        <v>0.00266111111111111</v>
      </c>
      <c r="F282" s="31">
        <v>20</v>
      </c>
      <c r="G282" s="23">
        <v>606</v>
      </c>
      <c r="H282" s="22">
        <v>14.2</v>
      </c>
      <c r="I282" s="22">
        <v>67.52</v>
      </c>
      <c r="J282" s="21">
        <v>280</v>
      </c>
    </row>
    <row r="283" spans="2:10" ht="12.75">
      <c r="B283" s="38">
        <f t="shared" si="14"/>
        <v>18.371000000000002</v>
      </c>
      <c r="C283" s="28">
        <v>18.4</v>
      </c>
      <c r="D283" s="42">
        <f t="shared" si="15"/>
        <v>0.00266117211111111</v>
      </c>
      <c r="E283" s="30">
        <v>0.0026669444444444436</v>
      </c>
      <c r="F283" s="31">
        <v>19</v>
      </c>
      <c r="G283" s="23">
        <v>607</v>
      </c>
      <c r="H283" s="22">
        <v>14.24</v>
      </c>
      <c r="I283" s="22">
        <v>67.7</v>
      </c>
      <c r="J283" s="21">
        <v>281</v>
      </c>
    </row>
    <row r="284" spans="2:10" ht="12.75">
      <c r="B284" s="38">
        <f t="shared" si="14"/>
        <v>18.401</v>
      </c>
      <c r="C284" s="28">
        <v>18.43</v>
      </c>
      <c r="D284" s="42">
        <f t="shared" si="15"/>
        <v>0.0026670054444444436</v>
      </c>
      <c r="E284" s="30">
        <v>0.002672777777777777</v>
      </c>
      <c r="F284" s="31">
        <v>18</v>
      </c>
      <c r="G284" s="23">
        <v>608</v>
      </c>
      <c r="H284" s="22">
        <v>14.28</v>
      </c>
      <c r="I284" s="22">
        <v>67.89</v>
      </c>
      <c r="J284" s="21">
        <v>282</v>
      </c>
    </row>
    <row r="285" spans="2:10" ht="12.75">
      <c r="B285" s="38">
        <f t="shared" si="14"/>
        <v>18.431</v>
      </c>
      <c r="C285" s="28">
        <v>18.46</v>
      </c>
      <c r="D285" s="42">
        <f t="shared" si="15"/>
        <v>0.002672838777777777</v>
      </c>
      <c r="E285" s="30">
        <v>0.0026786111111111103</v>
      </c>
      <c r="F285" s="31">
        <v>17</v>
      </c>
      <c r="G285" s="23">
        <v>610</v>
      </c>
      <c r="H285" s="22">
        <v>14.32</v>
      </c>
      <c r="I285" s="22">
        <v>68.07</v>
      </c>
      <c r="J285" s="21">
        <v>283</v>
      </c>
    </row>
    <row r="286" spans="2:10" ht="12.75">
      <c r="B286" s="38">
        <f t="shared" si="14"/>
        <v>18.461000000000002</v>
      </c>
      <c r="C286" s="28">
        <v>18.49</v>
      </c>
      <c r="D286" s="42">
        <f t="shared" si="15"/>
        <v>0.0026786721111111103</v>
      </c>
      <c r="E286" s="30">
        <v>0.0026844444444444437</v>
      </c>
      <c r="F286" s="31">
        <v>16</v>
      </c>
      <c r="G286" s="23">
        <v>611</v>
      </c>
      <c r="H286" s="22">
        <v>14.36</v>
      </c>
      <c r="I286" s="22">
        <v>68.26</v>
      </c>
      <c r="J286" s="21">
        <v>284</v>
      </c>
    </row>
    <row r="287" spans="2:10" ht="12.75">
      <c r="B287" s="38">
        <f t="shared" si="14"/>
        <v>18.491</v>
      </c>
      <c r="C287" s="28">
        <v>18.53</v>
      </c>
      <c r="D287" s="42">
        <f t="shared" si="15"/>
        <v>0.0026845054444444437</v>
      </c>
      <c r="E287" s="30">
        <v>0.002690277777777777</v>
      </c>
      <c r="F287" s="31">
        <v>15</v>
      </c>
      <c r="G287" s="23">
        <v>612</v>
      </c>
      <c r="H287" s="22">
        <v>14.4</v>
      </c>
      <c r="I287" s="22">
        <v>68.44</v>
      </c>
      <c r="J287" s="21">
        <v>285</v>
      </c>
    </row>
    <row r="288" spans="2:10" ht="12.75">
      <c r="B288" s="38">
        <f t="shared" si="14"/>
        <v>18.531000000000002</v>
      </c>
      <c r="C288" s="28">
        <v>18.56</v>
      </c>
      <c r="D288" s="42">
        <f t="shared" si="15"/>
        <v>0.002690338777777777</v>
      </c>
      <c r="E288" s="30">
        <v>0.0026961111111111105</v>
      </c>
      <c r="F288" s="31">
        <v>14</v>
      </c>
      <c r="G288" s="23">
        <v>613</v>
      </c>
      <c r="H288" s="22">
        <v>14.44</v>
      </c>
      <c r="I288" s="22">
        <v>68.62</v>
      </c>
      <c r="J288" s="21">
        <v>286</v>
      </c>
    </row>
    <row r="289" spans="2:10" ht="12.75">
      <c r="B289" s="38">
        <f t="shared" si="14"/>
        <v>18.561</v>
      </c>
      <c r="C289" s="28">
        <v>18.59</v>
      </c>
      <c r="D289" s="42">
        <f t="shared" si="15"/>
        <v>0.0026961721111111105</v>
      </c>
      <c r="E289" s="30">
        <v>0.002701944444444444</v>
      </c>
      <c r="F289" s="31">
        <v>13</v>
      </c>
      <c r="G289" s="23">
        <v>614</v>
      </c>
      <c r="H289" s="22">
        <v>14.48</v>
      </c>
      <c r="I289" s="22">
        <v>68.81</v>
      </c>
      <c r="J289" s="21">
        <v>287</v>
      </c>
    </row>
    <row r="290" spans="2:10" ht="12.75">
      <c r="B290" s="38">
        <f t="shared" si="14"/>
        <v>18.591</v>
      </c>
      <c r="C290" s="28">
        <v>18.62</v>
      </c>
      <c r="D290" s="42">
        <f t="shared" si="15"/>
        <v>0.002702005444444444</v>
      </c>
      <c r="E290" s="30">
        <v>0.0027077777777777773</v>
      </c>
      <c r="F290" s="31">
        <v>12</v>
      </c>
      <c r="G290" s="23">
        <v>616</v>
      </c>
      <c r="H290" s="22">
        <v>14.52</v>
      </c>
      <c r="I290" s="22">
        <v>68.99</v>
      </c>
      <c r="J290" s="21">
        <v>288</v>
      </c>
    </row>
    <row r="291" spans="2:10" ht="12.75">
      <c r="B291" s="38">
        <f t="shared" si="14"/>
        <v>18.621000000000002</v>
      </c>
      <c r="C291" s="28">
        <v>18.65</v>
      </c>
      <c r="D291" s="42">
        <f t="shared" si="15"/>
        <v>0.0027078387777777773</v>
      </c>
      <c r="E291" s="30">
        <v>0.0027136111111111107</v>
      </c>
      <c r="F291" s="31">
        <v>11</v>
      </c>
      <c r="G291" s="23">
        <v>617</v>
      </c>
      <c r="H291" s="22">
        <v>14.56</v>
      </c>
      <c r="I291" s="22">
        <v>69.18</v>
      </c>
      <c r="J291" s="21">
        <v>289</v>
      </c>
    </row>
    <row r="292" spans="2:10" ht="12.75">
      <c r="B292" s="38">
        <f t="shared" si="14"/>
        <v>18.651</v>
      </c>
      <c r="C292" s="28">
        <v>18.68</v>
      </c>
      <c r="D292" s="42">
        <f t="shared" si="15"/>
        <v>0.0027136721111111106</v>
      </c>
      <c r="E292" s="30">
        <v>0.002719444444444444</v>
      </c>
      <c r="F292" s="31">
        <v>10</v>
      </c>
      <c r="G292" s="23">
        <v>618</v>
      </c>
      <c r="H292" s="22">
        <v>14.6</v>
      </c>
      <c r="I292" s="22">
        <v>69.36</v>
      </c>
      <c r="J292" s="21">
        <v>290</v>
      </c>
    </row>
    <row r="293" spans="2:10" ht="12.75">
      <c r="B293" s="38">
        <f t="shared" si="14"/>
        <v>18.681</v>
      </c>
      <c r="C293" s="28">
        <v>18.72</v>
      </c>
      <c r="D293" s="42">
        <f>E292+0.000000061</f>
        <v>0.002719505444444444</v>
      </c>
      <c r="E293" s="30">
        <v>0.0027252777777777774</v>
      </c>
      <c r="F293" s="31">
        <v>9</v>
      </c>
      <c r="G293" s="23">
        <v>619</v>
      </c>
      <c r="H293" s="22">
        <v>14.64</v>
      </c>
      <c r="I293" s="22">
        <v>69.54</v>
      </c>
      <c r="J293" s="21">
        <v>291</v>
      </c>
    </row>
    <row r="294" spans="2:10" ht="12.75">
      <c r="B294" s="38">
        <f t="shared" si="14"/>
        <v>18.721</v>
      </c>
      <c r="C294" s="28">
        <v>18.75</v>
      </c>
      <c r="D294" s="42">
        <f aca="true" t="shared" si="16" ref="D294:D302">E293+0.000000061</f>
        <v>0.0027253387777777774</v>
      </c>
      <c r="E294" s="30">
        <v>0.002731111111111111</v>
      </c>
      <c r="F294" s="31">
        <v>8</v>
      </c>
      <c r="G294" s="23">
        <v>620</v>
      </c>
      <c r="H294" s="22">
        <v>14.68</v>
      </c>
      <c r="I294" s="22">
        <v>69.73</v>
      </c>
      <c r="J294" s="21">
        <v>292</v>
      </c>
    </row>
    <row r="295" spans="2:10" ht="12.75">
      <c r="B295" s="38">
        <f t="shared" si="14"/>
        <v>18.751</v>
      </c>
      <c r="C295" s="28">
        <v>18.78</v>
      </c>
      <c r="D295" s="42">
        <f t="shared" si="16"/>
        <v>0.002731172111111111</v>
      </c>
      <c r="E295" s="30">
        <v>0.002736944444444444</v>
      </c>
      <c r="F295" s="31">
        <v>7</v>
      </c>
      <c r="G295" s="23">
        <v>622</v>
      </c>
      <c r="H295" s="22">
        <v>14.72</v>
      </c>
      <c r="I295" s="22">
        <v>69.91</v>
      </c>
      <c r="J295" s="21">
        <v>293</v>
      </c>
    </row>
    <row r="296" spans="2:10" ht="12.75">
      <c r="B296" s="38">
        <f t="shared" si="14"/>
        <v>18.781000000000002</v>
      </c>
      <c r="C296" s="28">
        <v>18.81</v>
      </c>
      <c r="D296" s="42">
        <f t="shared" si="16"/>
        <v>0.002737005444444444</v>
      </c>
      <c r="E296" s="30">
        <v>0.0027427777777777776</v>
      </c>
      <c r="F296" s="31">
        <v>6</v>
      </c>
      <c r="G296" s="23">
        <v>623</v>
      </c>
      <c r="H296" s="22">
        <v>14.76</v>
      </c>
      <c r="I296" s="22">
        <v>70.1</v>
      </c>
      <c r="J296" s="21">
        <v>294</v>
      </c>
    </row>
    <row r="297" spans="2:10" ht="12.75">
      <c r="B297" s="38">
        <f t="shared" si="14"/>
        <v>18.811</v>
      </c>
      <c r="C297" s="28">
        <v>18.84</v>
      </c>
      <c r="D297" s="42">
        <f t="shared" si="16"/>
        <v>0.0027428387777777776</v>
      </c>
      <c r="E297" s="30">
        <v>0.002748611111111111</v>
      </c>
      <c r="F297" s="31">
        <v>5</v>
      </c>
      <c r="G297" s="23">
        <v>624</v>
      </c>
      <c r="H297" s="22">
        <v>14.8</v>
      </c>
      <c r="I297" s="22">
        <v>70.28</v>
      </c>
      <c r="J297" s="21">
        <v>295</v>
      </c>
    </row>
    <row r="298" spans="2:10" ht="12.75">
      <c r="B298" s="38">
        <f t="shared" si="14"/>
        <v>18.841</v>
      </c>
      <c r="C298" s="28">
        <v>18.87</v>
      </c>
      <c r="D298" s="42">
        <f t="shared" si="16"/>
        <v>0.002748672111111111</v>
      </c>
      <c r="E298" s="30">
        <v>0.0027544444444444443</v>
      </c>
      <c r="F298" s="31">
        <v>4</v>
      </c>
      <c r="G298" s="23">
        <v>625</v>
      </c>
      <c r="H298" s="22">
        <v>14.84</v>
      </c>
      <c r="I298" s="22">
        <v>70.46</v>
      </c>
      <c r="J298" s="21">
        <v>296</v>
      </c>
    </row>
    <row r="299" spans="2:10" ht="12.75">
      <c r="B299" s="38">
        <f t="shared" si="14"/>
        <v>18.871000000000002</v>
      </c>
      <c r="C299" s="28">
        <v>18.91</v>
      </c>
      <c r="D299" s="42">
        <f t="shared" si="16"/>
        <v>0.0027545054444444443</v>
      </c>
      <c r="E299" s="30">
        <v>0.0027602777777777777</v>
      </c>
      <c r="F299" s="31">
        <v>3</v>
      </c>
      <c r="G299" s="23">
        <v>626</v>
      </c>
      <c r="H299" s="22">
        <v>14.88</v>
      </c>
      <c r="I299" s="37">
        <v>70.65</v>
      </c>
      <c r="J299" s="21">
        <v>297</v>
      </c>
    </row>
    <row r="300" spans="2:10" ht="12.75">
      <c r="B300" s="38">
        <f t="shared" si="14"/>
        <v>18.911</v>
      </c>
      <c r="C300" s="28">
        <v>18.94</v>
      </c>
      <c r="D300" s="42">
        <f t="shared" si="16"/>
        <v>0.0027603387777777777</v>
      </c>
      <c r="E300" s="30">
        <v>0.002766111111111111</v>
      </c>
      <c r="F300" s="31">
        <v>2</v>
      </c>
      <c r="G300" s="23">
        <v>628</v>
      </c>
      <c r="H300" s="22">
        <v>14.92</v>
      </c>
      <c r="I300" s="22">
        <v>70.83</v>
      </c>
      <c r="J300" s="21">
        <v>298</v>
      </c>
    </row>
    <row r="301" spans="2:10" ht="12.75">
      <c r="B301" s="38">
        <f t="shared" si="14"/>
        <v>18.941000000000003</v>
      </c>
      <c r="C301" s="28">
        <v>18.97</v>
      </c>
      <c r="D301" s="42">
        <f t="shared" si="16"/>
        <v>0.002766172111111111</v>
      </c>
      <c r="E301" s="30">
        <v>0.0027719444444444445</v>
      </c>
      <c r="F301" s="31">
        <v>1</v>
      </c>
      <c r="G301" s="23">
        <v>629</v>
      </c>
      <c r="H301" s="22">
        <v>14.96</v>
      </c>
      <c r="I301" s="22">
        <v>71.02</v>
      </c>
      <c r="J301" s="21">
        <v>299</v>
      </c>
    </row>
    <row r="302" spans="2:10" ht="12.75">
      <c r="B302" s="38">
        <f t="shared" si="14"/>
        <v>18.971</v>
      </c>
      <c r="C302" s="28">
        <v>19</v>
      </c>
      <c r="D302" s="42">
        <f t="shared" si="16"/>
        <v>0.0027720054444444445</v>
      </c>
      <c r="E302" s="30">
        <v>0.002777777777777778</v>
      </c>
      <c r="F302" s="31">
        <v>0</v>
      </c>
      <c r="G302" s="20">
        <v>630</v>
      </c>
      <c r="H302" s="16">
        <v>15</v>
      </c>
      <c r="I302" s="16">
        <v>71.2</v>
      </c>
      <c r="J302" s="19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O457"/>
  <sheetViews>
    <sheetView zoomScalePageLayoutView="0" workbookViewId="0" topLeftCell="A46">
      <selection activeCell="I16" sqref="I16:I17"/>
    </sheetView>
  </sheetViews>
  <sheetFormatPr defaultColWidth="9.140625" defaultRowHeight="12.75"/>
  <cols>
    <col min="1" max="1" width="26.7109375" style="0" customWidth="1"/>
    <col min="2" max="7" width="8.7109375" style="0" customWidth="1"/>
    <col min="8" max="8" width="15.57421875" style="0" bestFit="1" customWidth="1"/>
    <col min="9" max="9" width="42.57421875" style="0" customWidth="1"/>
    <col min="10" max="10" width="10.28125" style="0" customWidth="1"/>
    <col min="11" max="11" width="11.28125" style="0" customWidth="1"/>
    <col min="12" max="12" width="7.00390625" style="1" customWidth="1"/>
    <col min="13" max="13" width="6.28125" style="0" customWidth="1"/>
    <col min="14" max="14" width="6.00390625" style="0" customWidth="1"/>
    <col min="15" max="15" width="5.7109375" style="0" customWidth="1"/>
    <col min="16" max="16" width="6.57421875" style="0" customWidth="1"/>
    <col min="17" max="17" width="5.7109375" style="0" customWidth="1"/>
    <col min="18" max="18" width="7.57421875" style="0" customWidth="1"/>
    <col min="19" max="19" width="11.00390625" style="0" customWidth="1"/>
    <col min="20" max="20" width="7.57421875" style="0" customWidth="1"/>
    <col min="21" max="21" width="7.00390625" style="0" customWidth="1"/>
    <col min="22" max="22" width="8.140625" style="0" customWidth="1"/>
    <col min="23" max="23" width="7.8515625" style="0" customWidth="1"/>
    <col min="24" max="24" width="7.28125" style="0" customWidth="1"/>
  </cols>
  <sheetData>
    <row r="1" ht="13.5" thickBot="1">
      <c r="L1"/>
    </row>
    <row r="2" spans="1:12" ht="27.75" customHeight="1" thickTop="1">
      <c r="A2" s="68" t="s">
        <v>120</v>
      </c>
      <c r="B2" s="69"/>
      <c r="C2" s="69"/>
      <c r="D2" s="69"/>
      <c r="E2" s="69"/>
      <c r="F2" s="69"/>
      <c r="G2" s="69"/>
      <c r="H2" s="70"/>
      <c r="I2" s="66" t="s">
        <v>88</v>
      </c>
      <c r="L2"/>
    </row>
    <row r="3" spans="1:12" ht="12.75">
      <c r="A3" s="2" t="s">
        <v>1</v>
      </c>
      <c r="B3" s="33" t="s">
        <v>87</v>
      </c>
      <c r="C3" s="3" t="s">
        <v>91</v>
      </c>
      <c r="D3" s="3" t="s">
        <v>82</v>
      </c>
      <c r="E3" s="3" t="s">
        <v>84</v>
      </c>
      <c r="F3" s="3" t="s">
        <v>86</v>
      </c>
      <c r="G3" s="3" t="s">
        <v>85</v>
      </c>
      <c r="H3" s="3" t="s">
        <v>0</v>
      </c>
      <c r="I3" s="67"/>
      <c r="L3"/>
    </row>
    <row r="4" spans="1:12" ht="12.75" customHeight="1">
      <c r="A4" s="57" t="s">
        <v>132</v>
      </c>
      <c r="B4" s="49">
        <v>2004</v>
      </c>
      <c r="C4" s="11">
        <v>14.8</v>
      </c>
      <c r="D4" s="45">
        <v>409</v>
      </c>
      <c r="E4" s="11">
        <v>35</v>
      </c>
      <c r="F4" s="11">
        <v>9.43</v>
      </c>
      <c r="G4" s="32">
        <v>0.002607175925925926</v>
      </c>
      <c r="H4" s="55">
        <f>SUM(C5:G5)</f>
        <v>568</v>
      </c>
      <c r="I4" s="65" t="s">
        <v>134</v>
      </c>
      <c r="L4"/>
    </row>
    <row r="5" spans="1:12" ht="12.75" customHeight="1">
      <c r="A5" s="58"/>
      <c r="B5" s="51"/>
      <c r="C5" s="4">
        <f>IF(C4&lt;11.3,0,VLOOKUP(C4,rfut,5,TRUE))</f>
        <v>144</v>
      </c>
      <c r="D5" s="4">
        <f>IF(D4&lt;179,0,VLOOKUP(D4,távol,4,TRUE))</f>
        <v>132</v>
      </c>
      <c r="E5" s="4">
        <f>IF(E4&lt;4,0,VLOOKUP(E4,kisl,2,TRUE))</f>
        <v>118</v>
      </c>
      <c r="F5" s="4">
        <f>IF(F4&lt;3,0,VLOOKUP(F4,súly,3,TRUE))</f>
        <v>145</v>
      </c>
      <c r="G5" s="4">
        <f>IF(G4&lt;lány!$D$2,0,VLOOKUP(G4,hfut,3,TRUE))</f>
        <v>29</v>
      </c>
      <c r="H5" s="56"/>
      <c r="I5" s="65"/>
      <c r="L5"/>
    </row>
    <row r="6" spans="1:12" ht="12.75" customHeight="1">
      <c r="A6" s="57"/>
      <c r="B6" s="49"/>
      <c r="C6" s="11"/>
      <c r="D6" s="45"/>
      <c r="E6" s="11"/>
      <c r="F6" s="11"/>
      <c r="G6" s="32"/>
      <c r="H6" s="55">
        <f>SUM(C7:G7)</f>
        <v>0</v>
      </c>
      <c r="I6" s="65"/>
      <c r="L6"/>
    </row>
    <row r="7" spans="1:12" ht="12.75" customHeight="1">
      <c r="A7" s="58"/>
      <c r="B7" s="51"/>
      <c r="C7" s="4">
        <f>IF(C6&lt;11.3,0,VLOOKUP(C6,rfut,5,TRUE))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IF(F6&lt;3,0,VLOOKUP(F6,súly,3,TRUE))</f>
        <v>0</v>
      </c>
      <c r="G7" s="4">
        <f>IF(G6&lt;lány!$D$2,0,VLOOKUP(G6,hfut,3,TRUE))</f>
        <v>0</v>
      </c>
      <c r="H7" s="56"/>
      <c r="I7" s="65"/>
      <c r="L7"/>
    </row>
    <row r="8" spans="1:12" ht="12.75" customHeight="1">
      <c r="A8" s="57"/>
      <c r="B8" s="49"/>
      <c r="C8" s="11"/>
      <c r="D8" s="45"/>
      <c r="E8" s="11"/>
      <c r="F8" s="11"/>
      <c r="G8" s="32"/>
      <c r="H8" s="55">
        <f>SUM(C9:G9)</f>
        <v>0</v>
      </c>
      <c r="I8" s="65"/>
      <c r="L8"/>
    </row>
    <row r="9" spans="1:12" ht="12.75" customHeight="1">
      <c r="A9" s="58"/>
      <c r="B9" s="51"/>
      <c r="C9" s="4">
        <f>IF(C8&lt;11.3,0,VLOOKUP(C8,rfut,5,TRUE))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IF(F8&lt;3,0,VLOOKUP(F8,súly,3,TRUE))</f>
        <v>0</v>
      </c>
      <c r="G9" s="4">
        <f>IF(G8&lt;lány!$D$2,0,VLOOKUP(G8,hfut,3,TRUE))</f>
        <v>0</v>
      </c>
      <c r="H9" s="56"/>
      <c r="I9" s="65"/>
      <c r="L9"/>
    </row>
    <row r="10" spans="1:12" ht="12.75" customHeight="1">
      <c r="A10" s="57"/>
      <c r="B10" s="49"/>
      <c r="C10" s="11"/>
      <c r="D10" s="45"/>
      <c r="E10" s="11"/>
      <c r="F10" s="11"/>
      <c r="G10" s="32"/>
      <c r="H10" s="55">
        <f>SUM(C11:G11)</f>
        <v>0</v>
      </c>
      <c r="I10" s="65"/>
      <c r="L10"/>
    </row>
    <row r="11" spans="1:12" ht="12.75" customHeight="1">
      <c r="A11" s="58"/>
      <c r="B11" s="51"/>
      <c r="C11" s="4">
        <f>IF(C10&lt;11.3,0,VLOOKUP(C10,rfut,5,TRUE))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IF(F10&lt;3,0,VLOOKUP(F10,súly,3,TRUE))</f>
        <v>0</v>
      </c>
      <c r="G11" s="4">
        <f>IF(G10&lt;lány!$D$2,0,VLOOKUP(G10,hfut,3,TRUE))</f>
        <v>0</v>
      </c>
      <c r="H11" s="56"/>
      <c r="I11" s="65"/>
      <c r="L11"/>
    </row>
    <row r="12" spans="1:12" ht="12.75" customHeight="1">
      <c r="A12" s="57"/>
      <c r="B12" s="49"/>
      <c r="C12" s="11"/>
      <c r="D12" s="45"/>
      <c r="E12" s="11"/>
      <c r="F12" s="11"/>
      <c r="G12" s="32"/>
      <c r="H12" s="55">
        <f>SUM(C13:G13)</f>
        <v>0</v>
      </c>
      <c r="I12" s="65"/>
      <c r="L12"/>
    </row>
    <row r="13" spans="1:12" ht="12.75" customHeight="1">
      <c r="A13" s="58"/>
      <c r="B13" s="51"/>
      <c r="C13" s="4">
        <f>IF(C12&lt;11.3,0,VLOOKUP(C12,rfut,5,TRUE))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IF(F12&lt;3,0,VLOOKUP(F12,súly,3,TRUE))</f>
        <v>0</v>
      </c>
      <c r="G13" s="4">
        <f>IF(G12&lt;lány!$D$2,0,VLOOKUP(G12,hfut,3,TRUE))</f>
        <v>0</v>
      </c>
      <c r="H13" s="56"/>
      <c r="I13" s="65"/>
      <c r="L13"/>
    </row>
    <row r="14" spans="1:12" ht="12.75" customHeight="1">
      <c r="A14" s="57"/>
      <c r="B14" s="49"/>
      <c r="C14" s="11"/>
      <c r="D14" s="45"/>
      <c r="E14" s="11"/>
      <c r="F14" s="11"/>
      <c r="G14" s="32"/>
      <c r="H14" s="55">
        <f>SUM(C15:G15)</f>
        <v>0</v>
      </c>
      <c r="I14" s="65"/>
      <c r="L14"/>
    </row>
    <row r="15" spans="1:12" ht="12.75" customHeight="1">
      <c r="A15" s="58"/>
      <c r="B15" s="51"/>
      <c r="C15" s="4">
        <f>IF(C14&lt;11.3,0,VLOOKUP(C14,rfut,5,TRUE))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IF(F14&lt;3,0,VLOOKUP(F14,súly,3,TRUE))</f>
        <v>0</v>
      </c>
      <c r="G15" s="4">
        <f>IF(G14&lt;lány!$D$2,0,VLOOKUP(G14,hfut,3,TRUE))</f>
        <v>0</v>
      </c>
      <c r="H15" s="56"/>
      <c r="I15" s="65"/>
      <c r="L15"/>
    </row>
    <row r="16" spans="1:12" ht="12.75" customHeight="1">
      <c r="A16" s="57"/>
      <c r="B16" s="49"/>
      <c r="C16" s="11"/>
      <c r="D16" s="45"/>
      <c r="E16" s="11"/>
      <c r="F16" s="11"/>
      <c r="G16" s="32"/>
      <c r="H16" s="55">
        <f>SUM(C17:G17)</f>
        <v>0</v>
      </c>
      <c r="I16" s="65"/>
      <c r="L16"/>
    </row>
    <row r="17" spans="1:12" ht="12.75" customHeight="1">
      <c r="A17" s="58"/>
      <c r="B17" s="51"/>
      <c r="C17" s="4">
        <f>IF(C16&lt;11.3,0,VLOOKUP(C16,rfut,5,TRUE))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IF(F16&lt;3,0,VLOOKUP(F16,súly,3,TRUE))</f>
        <v>0</v>
      </c>
      <c r="G17" s="4">
        <f>IF(G16&lt;lány!$D$2,0,VLOOKUP(G16,hfut,3,TRUE))</f>
        <v>0</v>
      </c>
      <c r="H17" s="56"/>
      <c r="I17" s="65"/>
      <c r="L17"/>
    </row>
    <row r="18" spans="1:12" ht="12.75" customHeight="1">
      <c r="A18" s="57"/>
      <c r="B18" s="49"/>
      <c r="C18" s="11"/>
      <c r="D18" s="45"/>
      <c r="E18" s="11"/>
      <c r="F18" s="11"/>
      <c r="G18" s="32"/>
      <c r="H18" s="55">
        <f>SUM(C19:G19)</f>
        <v>0</v>
      </c>
      <c r="I18" s="65"/>
      <c r="L18"/>
    </row>
    <row r="19" spans="1:12" ht="12.75" customHeight="1">
      <c r="A19" s="58"/>
      <c r="B19" s="51"/>
      <c r="C19" s="4">
        <f>IF(C18&lt;11.3,0,VLOOKUP(C18,rfut,5,TRUE))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IF(F18&lt;3,0,VLOOKUP(F18,súly,3,TRUE))</f>
        <v>0</v>
      </c>
      <c r="G19" s="4">
        <f>IF(G18&lt;lány!$D$2,0,VLOOKUP(G18,hfut,3,TRUE))</f>
        <v>0</v>
      </c>
      <c r="H19" s="56"/>
      <c r="I19" s="65"/>
      <c r="L19"/>
    </row>
    <row r="20" spans="1:12" ht="12.75" customHeight="1">
      <c r="A20" s="57"/>
      <c r="B20" s="49"/>
      <c r="C20" s="11"/>
      <c r="D20" s="45"/>
      <c r="E20" s="11"/>
      <c r="F20" s="11"/>
      <c r="G20" s="32"/>
      <c r="H20" s="55">
        <f>SUM(C21:G21)</f>
        <v>0</v>
      </c>
      <c r="I20" s="65"/>
      <c r="L20"/>
    </row>
    <row r="21" spans="1:12" ht="12.75" customHeight="1">
      <c r="A21" s="58"/>
      <c r="B21" s="51"/>
      <c r="C21" s="4">
        <f>IF(C20&lt;11.3,0,VLOOKUP(C20,rfut,5,TRUE))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IF(F20&lt;3,0,VLOOKUP(F20,súly,3,TRUE))</f>
        <v>0</v>
      </c>
      <c r="G21" s="4">
        <f>IF(G20&lt;lány!$D$2,0,VLOOKUP(G20,hfut,3,TRUE))</f>
        <v>0</v>
      </c>
      <c r="H21" s="56"/>
      <c r="I21" s="65"/>
      <c r="L21"/>
    </row>
    <row r="22" spans="1:12" ht="14.25" customHeight="1">
      <c r="A22" s="57"/>
      <c r="B22" s="49"/>
      <c r="C22" s="11"/>
      <c r="D22" s="45"/>
      <c r="E22" s="11"/>
      <c r="F22" s="11"/>
      <c r="G22" s="32"/>
      <c r="H22" s="55">
        <f>SUM(C23:G23)</f>
        <v>0</v>
      </c>
      <c r="I22" s="78"/>
      <c r="L22"/>
    </row>
    <row r="23" spans="1:12" ht="12.75" customHeight="1">
      <c r="A23" s="58"/>
      <c r="B23" s="51"/>
      <c r="C23" s="4">
        <f>IF(C22&lt;11.3,0,VLOOKUP(C22,rfut,5,TRUE))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IF(F22&lt;3,0,VLOOKUP(F22,súly,3,TRUE))</f>
        <v>0</v>
      </c>
      <c r="G23" s="4">
        <f>IF(G22&lt;lány!$D$2,0,VLOOKUP(G22,hfut,3,TRUE))</f>
        <v>0</v>
      </c>
      <c r="H23" s="56"/>
      <c r="I23" s="78"/>
      <c r="L23"/>
    </row>
    <row r="24" spans="1:12" ht="12.75" customHeight="1">
      <c r="A24" s="64"/>
      <c r="B24" s="49"/>
      <c r="C24" s="11"/>
      <c r="D24" s="45"/>
      <c r="E24" s="11"/>
      <c r="F24" s="11"/>
      <c r="G24" s="12"/>
      <c r="H24" s="55">
        <f>SUM(C25:G25)</f>
        <v>0</v>
      </c>
      <c r="I24" s="76"/>
      <c r="L24"/>
    </row>
    <row r="25" spans="1:12" ht="12.75" customHeight="1">
      <c r="A25" s="64"/>
      <c r="B25" s="51"/>
      <c r="C25" s="4">
        <f>IF(C24&lt;11.3,0,VLOOKUP(C24,rfut,5,TRUE))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IF(F24&lt;3,0,VLOOKUP(F24,súly,3,TRUE))</f>
        <v>0</v>
      </c>
      <c r="G25" s="4">
        <f>IF(G24&lt;lány!$D$2,0,VLOOKUP(G24,hfut,3,TRUE))</f>
        <v>0</v>
      </c>
      <c r="H25" s="56"/>
      <c r="I25" s="76"/>
      <c r="L25"/>
    </row>
    <row r="26" spans="1:12" ht="12.75" customHeight="1">
      <c r="A26" s="64"/>
      <c r="B26" s="49"/>
      <c r="C26" s="11"/>
      <c r="D26" s="45"/>
      <c r="E26" s="11"/>
      <c r="F26" s="11"/>
      <c r="G26" s="12"/>
      <c r="H26" s="55">
        <f>SUM(C27:G27)</f>
        <v>0</v>
      </c>
      <c r="I26" s="76"/>
      <c r="L26"/>
    </row>
    <row r="27" spans="1:12" ht="12.75" customHeight="1">
      <c r="A27" s="64"/>
      <c r="B27" s="51"/>
      <c r="C27" s="4">
        <f>IF(C26&lt;11.3,0,VLOOKUP(C26,rfut,5,TRUE))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IF(F26&lt;3,0,VLOOKUP(F26,súly,3,TRUE))</f>
        <v>0</v>
      </c>
      <c r="G27" s="4">
        <f>IF(G26&lt;lány!$D$2,0,VLOOKUP(G26,hfut,3,TRUE))</f>
        <v>0</v>
      </c>
      <c r="H27" s="56"/>
      <c r="I27" s="76"/>
      <c r="L27"/>
    </row>
    <row r="28" spans="1:12" ht="12.75" customHeight="1">
      <c r="A28" s="64"/>
      <c r="B28" s="49"/>
      <c r="C28" s="11"/>
      <c r="D28" s="45"/>
      <c r="E28" s="11"/>
      <c r="F28" s="11"/>
      <c r="G28" s="12"/>
      <c r="H28" s="55">
        <f>SUM(C29:G29)</f>
        <v>0</v>
      </c>
      <c r="I28" s="76"/>
      <c r="L28"/>
    </row>
    <row r="29" spans="1:12" ht="12.75" customHeight="1">
      <c r="A29" s="64"/>
      <c r="B29" s="51"/>
      <c r="C29" s="4">
        <f>IF(C28&lt;11.3,0,VLOOKUP(C28,rfut,5,TRUE))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IF(F28&lt;3,0,VLOOKUP(F28,súly,3,TRUE))</f>
        <v>0</v>
      </c>
      <c r="G29" s="4">
        <f>IF(G28&lt;lány!$D$2,0,VLOOKUP(G28,hfut,3,TRUE))</f>
        <v>0</v>
      </c>
      <c r="H29" s="56"/>
      <c r="I29" s="76"/>
      <c r="L29"/>
    </row>
    <row r="30" spans="1:12" ht="12.75" customHeight="1">
      <c r="A30" s="57"/>
      <c r="B30" s="49"/>
      <c r="C30" s="11"/>
      <c r="D30" s="45"/>
      <c r="E30" s="11"/>
      <c r="F30" s="11"/>
      <c r="G30" s="12"/>
      <c r="H30" s="59">
        <f>SUM(C31:G31)</f>
        <v>0</v>
      </c>
      <c r="I30" s="76"/>
      <c r="L30"/>
    </row>
    <row r="31" spans="1:12" ht="12.75" customHeight="1">
      <c r="A31" s="58"/>
      <c r="B31" s="51"/>
      <c r="C31" s="4">
        <f>IF(C30&lt;11.3,0,VLOOKUP(C30,rfut,5,TRUE))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IF(F30&lt;3,0,VLOOKUP(F30,súly,3,TRUE))</f>
        <v>0</v>
      </c>
      <c r="G31" s="4">
        <f>IF(G30&lt;lány!$D$2,0,VLOOKUP(G30,hfut,3,TRUE))</f>
        <v>0</v>
      </c>
      <c r="H31" s="60"/>
      <c r="I31" s="76"/>
      <c r="L31"/>
    </row>
    <row r="32" spans="1:12" ht="12.75" customHeight="1">
      <c r="A32" s="62"/>
      <c r="B32" s="49"/>
      <c r="C32" s="13"/>
      <c r="D32" s="46"/>
      <c r="E32" s="13"/>
      <c r="F32" s="13"/>
      <c r="G32" s="14"/>
      <c r="H32" s="59">
        <f>SUM(C33:G33)</f>
        <v>0</v>
      </c>
      <c r="I32" s="76"/>
      <c r="L32"/>
    </row>
    <row r="33" spans="1:12" ht="13.5" customHeight="1" thickBot="1">
      <c r="A33" s="63"/>
      <c r="B33" s="50"/>
      <c r="C33" s="5">
        <f>IF(C32&lt;11.3,0,VLOOKUP(C32,rfut,5,TRUE))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IF(F32&lt;3,0,VLOOKUP(F32,súly,3,TRUE))</f>
        <v>0</v>
      </c>
      <c r="G33" s="5">
        <f>IF(G32&lt;lány!$D$2,0,VLOOKUP(G32,hfut,3,TRUE))</f>
        <v>0</v>
      </c>
      <c r="H33" s="61"/>
      <c r="I33" s="77"/>
      <c r="L33"/>
    </row>
    <row r="34" spans="5:12" ht="13.5" thickTop="1">
      <c r="E34" s="1"/>
      <c r="L34"/>
    </row>
    <row r="35" ht="13.5" thickBot="1">
      <c r="L35"/>
    </row>
    <row r="36" spans="1:12" ht="26.25" thickTop="1">
      <c r="A36" s="52"/>
      <c r="B36" s="53"/>
      <c r="C36" s="54"/>
      <c r="D36" s="54"/>
      <c r="E36" s="54"/>
      <c r="F36" s="54"/>
      <c r="G36" s="54"/>
      <c r="H36" s="54"/>
      <c r="I36" s="74"/>
      <c r="L36"/>
    </row>
    <row r="37" spans="1:12" ht="12.75" customHeight="1">
      <c r="A37" s="2" t="s">
        <v>1</v>
      </c>
      <c r="B37" s="33" t="s">
        <v>87</v>
      </c>
      <c r="C37" s="3" t="s">
        <v>91</v>
      </c>
      <c r="D37" s="3" t="s">
        <v>82</v>
      </c>
      <c r="E37" s="3" t="s">
        <v>84</v>
      </c>
      <c r="F37" s="3" t="s">
        <v>86</v>
      </c>
      <c r="G37" s="3" t="s">
        <v>85</v>
      </c>
      <c r="H37" s="3" t="s">
        <v>0</v>
      </c>
      <c r="I37" s="75"/>
      <c r="L37"/>
    </row>
    <row r="38" spans="1:12" ht="12.75" customHeight="1">
      <c r="A38" s="64"/>
      <c r="B38" s="49"/>
      <c r="C38" s="11"/>
      <c r="D38" s="45"/>
      <c r="E38" s="11"/>
      <c r="F38" s="11"/>
      <c r="G38" s="32"/>
      <c r="H38" s="55">
        <f>SUM(C39:G39)</f>
        <v>0</v>
      </c>
      <c r="I38" s="71">
        <f>SUM(H38:H49)-MIN(H38:H49)</f>
        <v>0</v>
      </c>
      <c r="L38"/>
    </row>
    <row r="39" spans="1:12" ht="12.75" customHeight="1">
      <c r="A39" s="64"/>
      <c r="B39" s="51"/>
      <c r="C39" s="4">
        <f>IF(C38&lt;11.3,0,VLOOKUP(C38,rfut,5,TRUE))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IF(F38&lt;3,0,VLOOKUP(F38,súly,3,TRUE))</f>
        <v>0</v>
      </c>
      <c r="G39" s="4">
        <f>IF(G38&lt;lány!$D$2,0,VLOOKUP(G38,hfut,3,TRUE))</f>
        <v>0</v>
      </c>
      <c r="H39" s="56"/>
      <c r="I39" s="72"/>
      <c r="L39"/>
    </row>
    <row r="40" spans="1:15" ht="12.75" customHeight="1">
      <c r="A40" s="64"/>
      <c r="B40" s="49"/>
      <c r="C40" s="11"/>
      <c r="D40" s="45"/>
      <c r="E40" s="11"/>
      <c r="F40" s="11"/>
      <c r="G40" s="12"/>
      <c r="H40" s="55">
        <f>SUM(C41:G41)</f>
        <v>0</v>
      </c>
      <c r="I40" s="72"/>
      <c r="M40" s="1"/>
      <c r="N40" s="1"/>
      <c r="O40" s="1"/>
    </row>
    <row r="41" spans="1:12" ht="12.75" customHeight="1">
      <c r="A41" s="64"/>
      <c r="B41" s="51"/>
      <c r="C41" s="4">
        <f>IF(C40&lt;11.3,0,VLOOKUP(C40,rfut,5,TRUE))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IF(F40&lt;3,0,VLOOKUP(F40,súly,3,TRUE))</f>
        <v>0</v>
      </c>
      <c r="G41" s="4">
        <f>IF(G40&lt;lány!$D$2,0,VLOOKUP(G40,hfut,3,TRUE))</f>
        <v>0</v>
      </c>
      <c r="H41" s="56"/>
      <c r="I41" s="72"/>
      <c r="L41"/>
    </row>
    <row r="42" spans="1:12" ht="12.75" customHeight="1">
      <c r="A42" s="64"/>
      <c r="B42" s="49"/>
      <c r="C42" s="11"/>
      <c r="D42" s="45"/>
      <c r="E42" s="11"/>
      <c r="F42" s="11"/>
      <c r="G42" s="12"/>
      <c r="H42" s="55">
        <f>SUM(C43:G43)</f>
        <v>0</v>
      </c>
      <c r="I42" s="72"/>
      <c r="L42"/>
    </row>
    <row r="43" spans="1:12" ht="12.75" customHeight="1">
      <c r="A43" s="64"/>
      <c r="B43" s="51"/>
      <c r="C43" s="4">
        <f>IF(C42&lt;11.3,0,VLOOKUP(C42,rfut,5,TRUE))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IF(F42&lt;3,0,VLOOKUP(F42,súly,3,TRUE))</f>
        <v>0</v>
      </c>
      <c r="G43" s="4">
        <f>IF(G42&lt;lány!$D$2,0,VLOOKUP(G42,hfut,3,TRUE))</f>
        <v>0</v>
      </c>
      <c r="H43" s="56"/>
      <c r="I43" s="72"/>
      <c r="L43"/>
    </row>
    <row r="44" spans="1:12" ht="12.75" customHeight="1">
      <c r="A44" s="64"/>
      <c r="B44" s="49"/>
      <c r="C44" s="11"/>
      <c r="D44" s="45"/>
      <c r="E44" s="11"/>
      <c r="F44" s="11"/>
      <c r="G44" s="12"/>
      <c r="H44" s="55">
        <f>SUM(C45:G45)</f>
        <v>0</v>
      </c>
      <c r="I44" s="72"/>
      <c r="L44"/>
    </row>
    <row r="45" spans="1:12" ht="12.75" customHeight="1">
      <c r="A45" s="64"/>
      <c r="B45" s="51"/>
      <c r="C45" s="4">
        <f>IF(C44&lt;11.3,0,VLOOKUP(C44,rfut,5,TRUE))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IF(F44&lt;3,0,VLOOKUP(F44,súly,3,TRUE))</f>
        <v>0</v>
      </c>
      <c r="G45" s="4">
        <f>IF(G44&lt;lány!$D$2,0,VLOOKUP(G44,hfut,3,TRUE))</f>
        <v>0</v>
      </c>
      <c r="H45" s="56"/>
      <c r="I45" s="72"/>
      <c r="L45"/>
    </row>
    <row r="46" spans="1:12" ht="12.75" customHeight="1">
      <c r="A46" s="57"/>
      <c r="B46" s="49"/>
      <c r="C46" s="11"/>
      <c r="D46" s="45"/>
      <c r="E46" s="11"/>
      <c r="F46" s="11"/>
      <c r="G46" s="12"/>
      <c r="H46" s="59">
        <f>SUM(C47:G47)</f>
        <v>0</v>
      </c>
      <c r="I46" s="72"/>
      <c r="L46"/>
    </row>
    <row r="47" spans="1:12" ht="13.5" customHeight="1">
      <c r="A47" s="58"/>
      <c r="B47" s="51"/>
      <c r="C47" s="4">
        <f>IF(C46&lt;11.3,0,VLOOKUP(C46,rfut,5,TRUE))</f>
        <v>0</v>
      </c>
      <c r="D47" s="4">
        <f>IF(D46&lt;179,0,VLOOKUP(D46,távol,4,TRUE))</f>
        <v>0</v>
      </c>
      <c r="E47" s="4">
        <f>IF(E46&lt;4,0,VLOOKUP(E46,kisl,2,TRUE))</f>
        <v>0</v>
      </c>
      <c r="F47" s="4">
        <f>IF(F46&lt;3,0,VLOOKUP(F46,súly,3,TRUE))</f>
        <v>0</v>
      </c>
      <c r="G47" s="4">
        <f>IF(G46&lt;lány!$D$2,0,VLOOKUP(G46,hfut,3,TRUE))</f>
        <v>0</v>
      </c>
      <c r="H47" s="60"/>
      <c r="I47" s="72"/>
      <c r="L47"/>
    </row>
    <row r="48" spans="1:12" ht="12.75" customHeight="1">
      <c r="A48" s="62"/>
      <c r="B48" s="49"/>
      <c r="C48" s="13"/>
      <c r="D48" s="46"/>
      <c r="E48" s="13"/>
      <c r="F48" s="13"/>
      <c r="G48" s="14"/>
      <c r="H48" s="59">
        <f>SUM(C49:G49)</f>
        <v>0</v>
      </c>
      <c r="I48" s="72"/>
      <c r="L48"/>
    </row>
    <row r="49" spans="1:12" ht="13.5" customHeight="1" thickBot="1">
      <c r="A49" s="63"/>
      <c r="B49" s="50"/>
      <c r="C49" s="5">
        <f>IF(C48&lt;11.3,0,VLOOKUP(C48,rfut,5,TRUE))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IF(F48&lt;3,0,VLOOKUP(F48,súly,3,TRUE))</f>
        <v>0</v>
      </c>
      <c r="G49" s="5">
        <f>IF(G48&lt;lány!$D$2,0,VLOOKUP(G48,hfut,3,TRUE))</f>
        <v>0</v>
      </c>
      <c r="H49" s="61"/>
      <c r="I49" s="73"/>
      <c r="L49"/>
    </row>
    <row r="50" ht="13.5" thickTop="1">
      <c r="L50"/>
    </row>
    <row r="51" ht="12" customHeight="1" thickBot="1">
      <c r="L51"/>
    </row>
    <row r="52" spans="1:12" ht="27" customHeight="1" thickTop="1">
      <c r="A52" s="52" t="s">
        <v>121</v>
      </c>
      <c r="B52" s="53"/>
      <c r="C52" s="54"/>
      <c r="D52" s="54"/>
      <c r="E52" s="54"/>
      <c r="F52" s="54"/>
      <c r="G52" s="54"/>
      <c r="H52" s="54"/>
      <c r="I52" s="74"/>
      <c r="L52"/>
    </row>
    <row r="53" spans="1:12" ht="12.75" customHeight="1">
      <c r="A53" s="2" t="s">
        <v>1</v>
      </c>
      <c r="B53" s="33" t="s">
        <v>87</v>
      </c>
      <c r="C53" s="3" t="s">
        <v>91</v>
      </c>
      <c r="D53" s="3" t="s">
        <v>82</v>
      </c>
      <c r="E53" s="3" t="s">
        <v>84</v>
      </c>
      <c r="F53" s="3" t="s">
        <v>86</v>
      </c>
      <c r="G53" s="3" t="s">
        <v>85</v>
      </c>
      <c r="H53" s="3" t="s">
        <v>0</v>
      </c>
      <c r="I53" s="75"/>
      <c r="L53"/>
    </row>
    <row r="54" spans="1:12" ht="12.75" customHeight="1">
      <c r="A54" s="64" t="s">
        <v>122</v>
      </c>
      <c r="B54" s="49">
        <v>2004</v>
      </c>
      <c r="C54" s="11">
        <v>15.4</v>
      </c>
      <c r="D54" s="45">
        <v>361</v>
      </c>
      <c r="E54" s="11">
        <v>32</v>
      </c>
      <c r="F54" s="11">
        <v>6.64</v>
      </c>
      <c r="G54" s="32">
        <v>0.002219097222222222</v>
      </c>
      <c r="H54" s="55">
        <f>SUM(C55:G55)</f>
        <v>504</v>
      </c>
      <c r="I54" s="71">
        <f>SUM(H54:H65)-MIN(H54:H65)</f>
        <v>2360</v>
      </c>
      <c r="L54"/>
    </row>
    <row r="55" spans="1:12" ht="12.75" customHeight="1">
      <c r="A55" s="64"/>
      <c r="B55" s="51"/>
      <c r="C55" s="4">
        <f>IF(C54&lt;11.3,0,VLOOKUP(C54,rfut,5,TRUE))</f>
        <v>121</v>
      </c>
      <c r="D55" s="4">
        <f>IF(D54&lt;179,0,VLOOKUP(D54,távol,4,TRUE))</f>
        <v>101</v>
      </c>
      <c r="E55" s="4">
        <f>IF(E54&lt;4,0,VLOOKUP(E54,kisl,2,TRUE))</f>
        <v>105</v>
      </c>
      <c r="F55" s="4">
        <f>IF(F54&lt;3,0,VLOOKUP(F54,súly,3,TRUE))</f>
        <v>78</v>
      </c>
      <c r="G55" s="4">
        <f>IF(G54&lt;lány!$D$2,0,VLOOKUP(G54,hfut,3,TRUE))</f>
        <v>99</v>
      </c>
      <c r="H55" s="56"/>
      <c r="I55" s="72"/>
      <c r="L55"/>
    </row>
    <row r="56" spans="1:12" ht="12.75" customHeight="1">
      <c r="A56" s="64" t="s">
        <v>123</v>
      </c>
      <c r="B56" s="49">
        <v>2004</v>
      </c>
      <c r="C56" s="11">
        <v>14.5</v>
      </c>
      <c r="D56" s="45">
        <v>396</v>
      </c>
      <c r="E56" s="11">
        <v>31</v>
      </c>
      <c r="F56" s="11">
        <v>6.15</v>
      </c>
      <c r="G56" s="12">
        <v>0.0023163194444444446</v>
      </c>
      <c r="H56" s="55">
        <f>SUM(C57:G57)</f>
        <v>529</v>
      </c>
      <c r="I56" s="72"/>
      <c r="L56"/>
    </row>
    <row r="57" spans="1:12" ht="12.75" customHeight="1">
      <c r="A57" s="64"/>
      <c r="B57" s="51"/>
      <c r="C57" s="4">
        <f>IF(C56&lt;11.3,0,VLOOKUP(C56,rfut,5,TRUE))</f>
        <v>156</v>
      </c>
      <c r="D57" s="4">
        <f>IF(D56&lt;179,0,VLOOKUP(D56,távol,4,TRUE))</f>
        <v>124</v>
      </c>
      <c r="E57" s="4">
        <f>IF(E56&lt;4,0,VLOOKUP(E56,kisl,2,TRUE))</f>
        <v>101</v>
      </c>
      <c r="F57" s="4">
        <f>IF(F56&lt;3,0,VLOOKUP(F56,súly,3,TRUE))</f>
        <v>67</v>
      </c>
      <c r="G57" s="4">
        <f>IF(G56&lt;lány!$D$2,0,VLOOKUP(G56,hfut,3,TRUE))</f>
        <v>81</v>
      </c>
      <c r="H57" s="56"/>
      <c r="I57" s="72"/>
      <c r="L57"/>
    </row>
    <row r="58" spans="1:12" ht="12.75" customHeight="1">
      <c r="A58" s="64" t="s">
        <v>124</v>
      </c>
      <c r="B58" s="49">
        <v>2003</v>
      </c>
      <c r="C58" s="11">
        <v>15.97</v>
      </c>
      <c r="D58" s="45">
        <v>352</v>
      </c>
      <c r="E58" s="11">
        <v>28</v>
      </c>
      <c r="F58" s="11">
        <v>6.18</v>
      </c>
      <c r="G58" s="12">
        <v>0.002567939814814815</v>
      </c>
      <c r="H58" s="55">
        <f>SUM(C59:G59)</f>
        <v>386</v>
      </c>
      <c r="I58" s="72"/>
      <c r="L58"/>
    </row>
    <row r="59" spans="1:12" ht="12.75" customHeight="1">
      <c r="A59" s="64"/>
      <c r="B59" s="51"/>
      <c r="C59" s="4">
        <f>IF(C58&lt;11.3,0,VLOOKUP(C58,rfut,5,TRUE))</f>
        <v>99</v>
      </c>
      <c r="D59" s="4">
        <f>IF(D58&lt;179,0,VLOOKUP(D58,távol,4,TRUE))</f>
        <v>96</v>
      </c>
      <c r="E59" s="4">
        <f>IF(E58&lt;4,0,VLOOKUP(E58,kisl,2,TRUE))</f>
        <v>89</v>
      </c>
      <c r="F59" s="4">
        <f>IF(F58&lt;3,0,VLOOKUP(F58,súly,3,TRUE))</f>
        <v>67</v>
      </c>
      <c r="G59" s="4">
        <f>IF(G58&lt;lány!$D$2,0,VLOOKUP(G58,hfut,3,TRUE))</f>
        <v>35</v>
      </c>
      <c r="H59" s="56"/>
      <c r="I59" s="72"/>
      <c r="L59"/>
    </row>
    <row r="60" spans="1:12" ht="12.75" customHeight="1">
      <c r="A60" s="64" t="s">
        <v>125</v>
      </c>
      <c r="B60" s="49">
        <v>2004</v>
      </c>
      <c r="C60" s="11">
        <v>15.68</v>
      </c>
      <c r="D60" s="45">
        <v>315</v>
      </c>
      <c r="E60" s="11">
        <v>24</v>
      </c>
      <c r="F60" s="11">
        <v>7.4</v>
      </c>
      <c r="G60" s="12">
        <v>0.0023995370370370373</v>
      </c>
      <c r="H60" s="55">
        <f>SUM(C61:G61)</f>
        <v>418</v>
      </c>
      <c r="I60" s="72"/>
      <c r="L60"/>
    </row>
    <row r="61" spans="1:12" ht="13.5" customHeight="1">
      <c r="A61" s="64"/>
      <c r="B61" s="51"/>
      <c r="C61" s="4">
        <f>IF(C60&lt;11.3,0,VLOOKUP(C60,rfut,5,TRUE))</f>
        <v>110</v>
      </c>
      <c r="D61" s="4">
        <f>IF(D60&lt;179,0,VLOOKUP(D60,távol,4,TRUE))</f>
        <v>74</v>
      </c>
      <c r="E61" s="4">
        <f>IF(E60&lt;4,0,VLOOKUP(E60,kisl,2,TRUE))</f>
        <v>73</v>
      </c>
      <c r="F61" s="4">
        <f>IF(F60&lt;3,0,VLOOKUP(F60,súly,3,TRUE))</f>
        <v>95</v>
      </c>
      <c r="G61" s="4">
        <f>IF(G60&lt;lány!$D$2,0,VLOOKUP(G60,hfut,3,TRUE))</f>
        <v>66</v>
      </c>
      <c r="H61" s="56"/>
      <c r="I61" s="72"/>
      <c r="L61"/>
    </row>
    <row r="62" spans="1:12" ht="12.75" customHeight="1">
      <c r="A62" s="57" t="s">
        <v>126</v>
      </c>
      <c r="B62" s="49">
        <v>2004</v>
      </c>
      <c r="C62" s="11">
        <v>14.53</v>
      </c>
      <c r="D62" s="45">
        <v>386</v>
      </c>
      <c r="E62" s="11">
        <v>15</v>
      </c>
      <c r="F62" s="11">
        <v>5.78</v>
      </c>
      <c r="G62" s="12">
        <v>0.0022232638888888888</v>
      </c>
      <c r="H62" s="59">
        <f>SUM(C63:G63)</f>
        <v>467</v>
      </c>
      <c r="I62" s="72"/>
      <c r="L62"/>
    </row>
    <row r="63" spans="1:12" ht="12.75" customHeight="1">
      <c r="A63" s="58"/>
      <c r="B63" s="51"/>
      <c r="C63" s="4">
        <f>IF(C62&lt;11.3,0,VLOOKUP(C62,rfut,5,TRUE))</f>
        <v>154</v>
      </c>
      <c r="D63" s="4">
        <f>IF(D62&lt;179,0,VLOOKUP(D62,távol,4,TRUE))</f>
        <v>117</v>
      </c>
      <c r="E63" s="4">
        <f>IF(E62&lt;4,0,VLOOKUP(E62,kisl,2,TRUE))</f>
        <v>39</v>
      </c>
      <c r="F63" s="4">
        <f>IF(F62&lt;3,0,VLOOKUP(F62,súly,3,TRUE))</f>
        <v>58</v>
      </c>
      <c r="G63" s="4">
        <f>IF(G62&lt;lány!$D$2,0,VLOOKUP(G62,hfut,3,TRUE))</f>
        <v>99</v>
      </c>
      <c r="H63" s="60"/>
      <c r="I63" s="72"/>
      <c r="L63"/>
    </row>
    <row r="64" spans="1:12" ht="12.75" customHeight="1">
      <c r="A64" s="62" t="s">
        <v>133</v>
      </c>
      <c r="B64" s="49">
        <v>2004</v>
      </c>
      <c r="C64" s="13">
        <v>14.9</v>
      </c>
      <c r="D64" s="46">
        <v>342</v>
      </c>
      <c r="E64" s="13">
        <v>20</v>
      </c>
      <c r="F64" s="13">
        <v>5.38</v>
      </c>
      <c r="G64" s="14">
        <v>0.002193287037037037</v>
      </c>
      <c r="H64" s="59">
        <f>SUM(C65:G65)</f>
        <v>442</v>
      </c>
      <c r="I64" s="72"/>
      <c r="L64"/>
    </row>
    <row r="65" spans="1:12" ht="12.75" customHeight="1" thickBot="1">
      <c r="A65" s="63"/>
      <c r="B65" s="50"/>
      <c r="C65" s="5">
        <f>IF(C64&lt;11.3,0,VLOOKUP(C64,rfut,5,TRUE))</f>
        <v>140</v>
      </c>
      <c r="D65" s="5">
        <f>IF(D64&lt;179,0,VLOOKUP(D64,távol,4,TRUE))</f>
        <v>90</v>
      </c>
      <c r="E65" s="5">
        <f>IF(E64&lt;4,0,VLOOKUP(E64,kisl,2,TRUE))</f>
        <v>58</v>
      </c>
      <c r="F65" s="5">
        <f>IF(F64&lt;3,0,VLOOKUP(F64,súly,3,TRUE))</f>
        <v>49</v>
      </c>
      <c r="G65" s="5">
        <f>IF(G64&lt;lány!$D$2,0,VLOOKUP(G64,hfut,3,TRUE))</f>
        <v>105</v>
      </c>
      <c r="H65" s="61"/>
      <c r="I65" s="73"/>
      <c r="L65"/>
    </row>
    <row r="66" ht="12.75" customHeight="1" thickTop="1">
      <c r="L66"/>
    </row>
    <row r="67" ht="12.75" customHeight="1" thickBot="1">
      <c r="L67"/>
    </row>
    <row r="68" spans="1:12" ht="27" customHeight="1" thickTop="1">
      <c r="A68" s="52" t="s">
        <v>135</v>
      </c>
      <c r="B68" s="53"/>
      <c r="C68" s="54"/>
      <c r="D68" s="54"/>
      <c r="E68" s="54"/>
      <c r="F68" s="54"/>
      <c r="G68" s="54"/>
      <c r="H68" s="54"/>
      <c r="I68" s="74"/>
      <c r="L68"/>
    </row>
    <row r="69" spans="1:12" ht="12.75" customHeight="1">
      <c r="A69" s="2" t="s">
        <v>1</v>
      </c>
      <c r="B69" s="33" t="s">
        <v>87</v>
      </c>
      <c r="C69" s="3" t="s">
        <v>91</v>
      </c>
      <c r="D69" s="3" t="s">
        <v>82</v>
      </c>
      <c r="E69" s="3" t="s">
        <v>84</v>
      </c>
      <c r="F69" s="3" t="s">
        <v>86</v>
      </c>
      <c r="G69" s="3" t="s">
        <v>85</v>
      </c>
      <c r="H69" s="3" t="s">
        <v>0</v>
      </c>
      <c r="I69" s="75"/>
      <c r="L69"/>
    </row>
    <row r="70" spans="1:12" ht="12.75" customHeight="1">
      <c r="A70" s="64" t="s">
        <v>127</v>
      </c>
      <c r="B70" s="49">
        <v>2004</v>
      </c>
      <c r="C70" s="11">
        <v>14.4</v>
      </c>
      <c r="D70" s="45">
        <v>385</v>
      </c>
      <c r="E70" s="11">
        <v>33</v>
      </c>
      <c r="F70" s="11">
        <v>6.62</v>
      </c>
      <c r="G70" s="32">
        <v>0.0022511574074074074</v>
      </c>
      <c r="H70" s="55">
        <f>SUM(C71:G71)</f>
        <v>556</v>
      </c>
      <c r="I70" s="71">
        <f>SUM(H70:H81)-MIN(H70:H81)</f>
        <v>2042</v>
      </c>
      <c r="L70"/>
    </row>
    <row r="71" spans="1:12" ht="12.75" customHeight="1">
      <c r="A71" s="64"/>
      <c r="B71" s="51"/>
      <c r="C71" s="4">
        <f>IF(C70&lt;11.3,0,VLOOKUP(C70,rfut,5,TRUE))</f>
        <v>160</v>
      </c>
      <c r="D71" s="4">
        <f>IF(D70&lt;179,0,VLOOKUP(D70,távol,4,TRUE))</f>
        <v>116</v>
      </c>
      <c r="E71" s="4">
        <f>IF(E70&lt;4,0,VLOOKUP(E70,kisl,2,TRUE))</f>
        <v>110</v>
      </c>
      <c r="F71" s="4">
        <f>IF(F70&lt;3,0,VLOOKUP(F70,súly,3,TRUE))</f>
        <v>77</v>
      </c>
      <c r="G71" s="4">
        <f>IF(G70&lt;lány!$D$2,0,VLOOKUP(G70,hfut,3,TRUE))</f>
        <v>93</v>
      </c>
      <c r="H71" s="56"/>
      <c r="I71" s="72"/>
      <c r="L71"/>
    </row>
    <row r="72" spans="1:12" ht="12.75" customHeight="1">
      <c r="A72" s="64" t="s">
        <v>128</v>
      </c>
      <c r="B72" s="49">
        <v>2004</v>
      </c>
      <c r="C72" s="11">
        <v>15.9</v>
      </c>
      <c r="D72" s="45"/>
      <c r="E72" s="11">
        <v>25.5</v>
      </c>
      <c r="F72" s="11">
        <v>6.71</v>
      </c>
      <c r="G72" s="12">
        <v>0.002567939814814815</v>
      </c>
      <c r="H72" s="55">
        <f>SUM(C73:G73)</f>
        <v>295</v>
      </c>
      <c r="I72" s="72"/>
      <c r="L72"/>
    </row>
    <row r="73" spans="1:12" ht="12.75" customHeight="1">
      <c r="A73" s="64"/>
      <c r="B73" s="51"/>
      <c r="C73" s="4">
        <f>IF(C72&lt;11.3,0,VLOOKUP(C72,rfut,5,TRUE))</f>
        <v>102</v>
      </c>
      <c r="D73" s="4">
        <f>IF(D72&lt;179,0,VLOOKUP(D72,távol,4,TRUE))</f>
        <v>0</v>
      </c>
      <c r="E73" s="4">
        <f>IF(E72&lt;4,0,VLOOKUP(E72,kisl,2,TRUE))</f>
        <v>79</v>
      </c>
      <c r="F73" s="4">
        <f>IF(F72&lt;3,0,VLOOKUP(F72,súly,3,TRUE))</f>
        <v>79</v>
      </c>
      <c r="G73" s="4">
        <f>IF(G72&lt;lány!$D$2,0,VLOOKUP(G72,hfut,3,TRUE))</f>
        <v>35</v>
      </c>
      <c r="H73" s="56"/>
      <c r="I73" s="72"/>
      <c r="L73"/>
    </row>
    <row r="74" spans="1:12" ht="12.75" customHeight="1">
      <c r="A74" s="64" t="s">
        <v>129</v>
      </c>
      <c r="B74" s="49">
        <v>2004</v>
      </c>
      <c r="C74" s="11">
        <v>15.51</v>
      </c>
      <c r="D74" s="45">
        <v>326</v>
      </c>
      <c r="E74" s="11">
        <v>34</v>
      </c>
      <c r="F74" s="11">
        <v>5.86</v>
      </c>
      <c r="G74" s="12">
        <v>0.002443171296296296</v>
      </c>
      <c r="H74" s="55">
        <f>SUM(C75:G75)</f>
        <v>430</v>
      </c>
      <c r="I74" s="72"/>
      <c r="L74"/>
    </row>
    <row r="75" spans="1:12" ht="13.5" customHeight="1">
      <c r="A75" s="64"/>
      <c r="B75" s="51"/>
      <c r="C75" s="4">
        <f>IF(C74&lt;11.3,0,VLOOKUP(C74,rfut,5,TRUE))</f>
        <v>117</v>
      </c>
      <c r="D75" s="4">
        <f>IF(D74&lt;179,0,VLOOKUP(D74,távol,4,TRUE))</f>
        <v>81</v>
      </c>
      <c r="E75" s="4">
        <f>IF(E74&lt;4,0,VLOOKUP(E74,kisl,2,TRUE))</f>
        <v>114</v>
      </c>
      <c r="F75" s="4">
        <f>IF(F74&lt;3,0,VLOOKUP(F74,súly,3,TRUE))</f>
        <v>60</v>
      </c>
      <c r="G75" s="4">
        <f>IF(G74&lt;lány!$D$2,0,VLOOKUP(G74,hfut,3,TRUE))</f>
        <v>58</v>
      </c>
      <c r="H75" s="56"/>
      <c r="I75" s="72"/>
      <c r="L75"/>
    </row>
    <row r="76" spans="1:12" ht="12.75" customHeight="1">
      <c r="A76" s="64" t="s">
        <v>130</v>
      </c>
      <c r="B76" s="49">
        <v>2004</v>
      </c>
      <c r="C76" s="11">
        <v>16.68</v>
      </c>
      <c r="D76" s="45">
        <v>320</v>
      </c>
      <c r="E76" s="11">
        <v>28</v>
      </c>
      <c r="F76" s="11">
        <v>5.39</v>
      </c>
      <c r="G76" s="12">
        <v>0.0028157407407407406</v>
      </c>
      <c r="H76" s="55">
        <f>SUM(C77:G77)</f>
        <v>290</v>
      </c>
      <c r="I76" s="72"/>
      <c r="L76"/>
    </row>
    <row r="77" spans="1:12" ht="12.75" customHeight="1">
      <c r="A77" s="64"/>
      <c r="B77" s="51"/>
      <c r="C77" s="4">
        <f>IF(C76&lt;11.3,0,VLOOKUP(C76,rfut,5,TRUE))</f>
        <v>75</v>
      </c>
      <c r="D77" s="4">
        <f>IF(D76&lt;179,0,VLOOKUP(D76,távol,4,TRUE))</f>
        <v>77</v>
      </c>
      <c r="E77" s="4">
        <f>IF(E76&lt;4,0,VLOOKUP(E76,kisl,2,TRUE))</f>
        <v>89</v>
      </c>
      <c r="F77" s="4">
        <f>IF(F76&lt;3,0,VLOOKUP(F76,súly,3,TRUE))</f>
        <v>49</v>
      </c>
      <c r="G77" s="4">
        <f>IF(G76&lt;lány!$D$2,0,VLOOKUP(G76,hfut,3,TRUE))</f>
        <v>0</v>
      </c>
      <c r="H77" s="56"/>
      <c r="I77" s="72"/>
      <c r="L77"/>
    </row>
    <row r="78" spans="1:12" ht="12.75" customHeight="1">
      <c r="A78" s="57" t="s">
        <v>131</v>
      </c>
      <c r="B78" s="49">
        <v>2004</v>
      </c>
      <c r="C78" s="11">
        <v>15.1</v>
      </c>
      <c r="D78" s="45">
        <v>360</v>
      </c>
      <c r="E78" s="11">
        <v>27</v>
      </c>
      <c r="F78" s="11">
        <v>5.34</v>
      </c>
      <c r="G78" s="12">
        <v>0.002186921296296296</v>
      </c>
      <c r="H78" s="59">
        <f>SUM(C79:G79)</f>
        <v>471</v>
      </c>
      <c r="I78" s="72"/>
      <c r="L78"/>
    </row>
    <row r="79" spans="1:12" ht="12.75" customHeight="1">
      <c r="A79" s="58"/>
      <c r="B79" s="51"/>
      <c r="C79" s="4">
        <f>IF(C78&lt;11.3,0,VLOOKUP(C78,rfut,5,TRUE))</f>
        <v>132</v>
      </c>
      <c r="D79" s="4">
        <f>IF(D78&lt;179,0,VLOOKUP(D78,távol,4,TRUE))</f>
        <v>100</v>
      </c>
      <c r="E79" s="4">
        <f>IF(E78&lt;4,0,VLOOKUP(E78,kisl,2,TRUE))</f>
        <v>85</v>
      </c>
      <c r="F79" s="4">
        <f>IF(F78&lt;3,0,VLOOKUP(F78,súly,3,TRUE))</f>
        <v>48</v>
      </c>
      <c r="G79" s="4">
        <f>IF(G78&lt;lány!$D$2,0,VLOOKUP(G78,hfut,3,TRUE))</f>
        <v>106</v>
      </c>
      <c r="H79" s="60"/>
      <c r="I79" s="72"/>
      <c r="L79"/>
    </row>
    <row r="80" spans="1:12" ht="12.75" customHeight="1">
      <c r="A80" s="62"/>
      <c r="B80" s="49"/>
      <c r="C80" s="13"/>
      <c r="D80" s="46"/>
      <c r="E80" s="13"/>
      <c r="F80" s="13"/>
      <c r="G80" s="14"/>
      <c r="H80" s="59">
        <f>SUM(C81:G81)</f>
        <v>0</v>
      </c>
      <c r="I80" s="72"/>
      <c r="L80"/>
    </row>
    <row r="81" spans="1:12" ht="12.75" customHeight="1" thickBot="1">
      <c r="A81" s="63"/>
      <c r="B81" s="50"/>
      <c r="C81" s="5">
        <f>IF(C80&lt;11.3,0,VLOOKUP(C80,rfut,5,TRUE))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">
        <f>IF(F80&lt;3,0,VLOOKUP(F80,súly,3,TRUE))</f>
        <v>0</v>
      </c>
      <c r="G81" s="5">
        <f>IF(G80&lt;lány!$D$2,0,VLOOKUP(G80,hfut,3,TRUE))</f>
        <v>0</v>
      </c>
      <c r="H81" s="61"/>
      <c r="I81" s="73"/>
      <c r="L81"/>
    </row>
    <row r="82" ht="12.75" customHeight="1" thickTop="1">
      <c r="L82"/>
    </row>
    <row r="83" ht="12.75" customHeight="1" thickBot="1">
      <c r="L83"/>
    </row>
    <row r="84" spans="1:12" ht="27" customHeight="1" thickTop="1">
      <c r="A84" s="52"/>
      <c r="B84" s="53"/>
      <c r="C84" s="54"/>
      <c r="D84" s="54"/>
      <c r="E84" s="54"/>
      <c r="F84" s="54"/>
      <c r="G84" s="54"/>
      <c r="H84" s="54"/>
      <c r="I84" s="74"/>
      <c r="L84"/>
    </row>
    <row r="85" spans="1:12" ht="12.75" customHeight="1">
      <c r="A85" s="2" t="s">
        <v>1</v>
      </c>
      <c r="B85" s="33" t="s">
        <v>87</v>
      </c>
      <c r="C85" s="3" t="s">
        <v>91</v>
      </c>
      <c r="D85" s="3" t="s">
        <v>82</v>
      </c>
      <c r="E85" s="3" t="s">
        <v>84</v>
      </c>
      <c r="F85" s="3" t="s">
        <v>86</v>
      </c>
      <c r="G85" s="3" t="s">
        <v>85</v>
      </c>
      <c r="H85" s="3" t="s">
        <v>0</v>
      </c>
      <c r="I85" s="75"/>
      <c r="L85"/>
    </row>
    <row r="86" spans="1:12" ht="12.75" customHeight="1">
      <c r="A86" s="64"/>
      <c r="B86" s="49"/>
      <c r="C86" s="11"/>
      <c r="D86" s="45"/>
      <c r="E86" s="11"/>
      <c r="F86" s="11"/>
      <c r="G86" s="32"/>
      <c r="H86" s="55">
        <f>SUM(C87:G87)</f>
        <v>0</v>
      </c>
      <c r="I86" s="71">
        <f>SUM(H86:H97)-MIN(H86:H97)</f>
        <v>0</v>
      </c>
      <c r="L86"/>
    </row>
    <row r="87" spans="1:12" ht="12.75" customHeight="1">
      <c r="A87" s="64"/>
      <c r="B87" s="51"/>
      <c r="C87" s="4">
        <f>IF(C86&lt;11.3,0,VLOOKUP(C86,rfut,5,TRUE))</f>
        <v>0</v>
      </c>
      <c r="D87" s="4">
        <f>IF(D86&lt;179,0,VLOOKUP(D86,távol,4,TRUE))</f>
        <v>0</v>
      </c>
      <c r="E87" s="4">
        <f>IF(E86&lt;4,0,VLOOKUP(E86,kisl,2,TRUE))</f>
        <v>0</v>
      </c>
      <c r="F87" s="4">
        <f>IF(F86&lt;3,0,VLOOKUP(F86,súly,3,TRUE))</f>
        <v>0</v>
      </c>
      <c r="G87" s="4">
        <f>IF(G86&lt;lány!$D$2,0,VLOOKUP(G86,hfut,3,TRUE))</f>
        <v>0</v>
      </c>
      <c r="H87" s="56"/>
      <c r="I87" s="72"/>
      <c r="L87"/>
    </row>
    <row r="88" spans="1:12" ht="12.75" customHeight="1">
      <c r="A88" s="64"/>
      <c r="B88" s="49"/>
      <c r="C88" s="11"/>
      <c r="D88" s="45"/>
      <c r="E88" s="11"/>
      <c r="F88" s="11"/>
      <c r="G88" s="12"/>
      <c r="H88" s="55">
        <f>SUM(C89:G89)</f>
        <v>0</v>
      </c>
      <c r="I88" s="72"/>
      <c r="L88"/>
    </row>
    <row r="89" spans="1:12" ht="13.5" customHeight="1">
      <c r="A89" s="64"/>
      <c r="B89" s="51"/>
      <c r="C89" s="4">
        <f>IF(C88&lt;11.3,0,VLOOKUP(C88,rfut,5,TRUE))</f>
        <v>0</v>
      </c>
      <c r="D89" s="4">
        <f>IF(D88&lt;179,0,VLOOKUP(D88,távol,4,TRUE))</f>
        <v>0</v>
      </c>
      <c r="E89" s="4">
        <f>IF(E88&lt;4,0,VLOOKUP(E88,kisl,2,TRUE))</f>
        <v>0</v>
      </c>
      <c r="F89" s="4">
        <f>IF(F88&lt;3,0,VLOOKUP(F88,súly,3,TRUE))</f>
        <v>0</v>
      </c>
      <c r="G89" s="4">
        <f>IF(G88&lt;lány!$D$2,0,VLOOKUP(G88,hfut,3,TRUE))</f>
        <v>0</v>
      </c>
      <c r="H89" s="56"/>
      <c r="I89" s="72"/>
      <c r="L89"/>
    </row>
    <row r="90" spans="1:12" ht="12.75" customHeight="1">
      <c r="A90" s="64"/>
      <c r="B90" s="49"/>
      <c r="C90" s="11"/>
      <c r="D90" s="45"/>
      <c r="E90" s="11"/>
      <c r="F90" s="11"/>
      <c r="G90" s="12"/>
      <c r="H90" s="55">
        <f>SUM(C91:G91)</f>
        <v>0</v>
      </c>
      <c r="I90" s="72"/>
      <c r="L90"/>
    </row>
    <row r="91" spans="1:12" ht="12.75" customHeight="1">
      <c r="A91" s="64"/>
      <c r="B91" s="51"/>
      <c r="C91" s="4">
        <f>IF(C90&lt;11.3,0,VLOOKUP(C90,rfut,5,TRUE))</f>
        <v>0</v>
      </c>
      <c r="D91" s="4">
        <f>IF(D90&lt;179,0,VLOOKUP(D90,távol,4,TRUE))</f>
        <v>0</v>
      </c>
      <c r="E91" s="4">
        <f>IF(E90&lt;4,0,VLOOKUP(E90,kisl,2,TRUE))</f>
        <v>0</v>
      </c>
      <c r="F91" s="4">
        <f>IF(F90&lt;3,0,VLOOKUP(F90,súly,3,TRUE))</f>
        <v>0</v>
      </c>
      <c r="G91" s="4">
        <f>IF(G90&lt;lány!$D$2,0,VLOOKUP(G90,hfut,3,TRUE))</f>
        <v>0</v>
      </c>
      <c r="H91" s="56"/>
      <c r="I91" s="72"/>
      <c r="L91"/>
    </row>
    <row r="92" spans="1:12" ht="12.75" customHeight="1">
      <c r="A92" s="64"/>
      <c r="B92" s="49"/>
      <c r="C92" s="11"/>
      <c r="D92" s="45"/>
      <c r="E92" s="11"/>
      <c r="F92" s="11"/>
      <c r="G92" s="12"/>
      <c r="H92" s="55">
        <f>SUM(C93:G93)</f>
        <v>0</v>
      </c>
      <c r="I92" s="72"/>
      <c r="L92"/>
    </row>
    <row r="93" spans="1:12" ht="12.75" customHeight="1">
      <c r="A93" s="64"/>
      <c r="B93" s="51"/>
      <c r="C93" s="4">
        <f>IF(C92&lt;11.3,0,VLOOKUP(C92,rfut,5,TRUE))</f>
        <v>0</v>
      </c>
      <c r="D93" s="4">
        <f>IF(D92&lt;179,0,VLOOKUP(D92,távol,4,TRUE))</f>
        <v>0</v>
      </c>
      <c r="E93" s="4">
        <f>IF(E92&lt;4,0,VLOOKUP(E92,kisl,2,TRUE))</f>
        <v>0</v>
      </c>
      <c r="F93" s="4">
        <f>IF(F92&lt;3,0,VLOOKUP(F92,súly,3,TRUE))</f>
        <v>0</v>
      </c>
      <c r="G93" s="4">
        <f>IF(G92&lt;lány!$D$2,0,VLOOKUP(G92,hfut,3,TRUE))</f>
        <v>0</v>
      </c>
      <c r="H93" s="56"/>
      <c r="I93" s="72"/>
      <c r="L93"/>
    </row>
    <row r="94" spans="1:12" ht="12.75" customHeight="1">
      <c r="A94" s="57"/>
      <c r="B94" s="49"/>
      <c r="C94" s="11"/>
      <c r="D94" s="45"/>
      <c r="E94" s="11"/>
      <c r="F94" s="11"/>
      <c r="G94" s="12"/>
      <c r="H94" s="59">
        <f>SUM(C95:G95)</f>
        <v>0</v>
      </c>
      <c r="I94" s="72"/>
      <c r="L94"/>
    </row>
    <row r="95" spans="1:12" ht="12.75" customHeight="1">
      <c r="A95" s="58"/>
      <c r="B95" s="51"/>
      <c r="C95" s="4">
        <f>IF(C94&lt;11.3,0,VLOOKUP(C94,rfut,5,TRUE))</f>
        <v>0</v>
      </c>
      <c r="D95" s="4">
        <f>IF(D94&lt;179,0,VLOOKUP(D94,távol,4,TRUE))</f>
        <v>0</v>
      </c>
      <c r="E95" s="4">
        <f>IF(E94&lt;4,0,VLOOKUP(E94,kisl,2,TRUE))</f>
        <v>0</v>
      </c>
      <c r="F95" s="4">
        <f>IF(F94&lt;3,0,VLOOKUP(F94,súly,3,TRUE))</f>
        <v>0</v>
      </c>
      <c r="G95" s="4">
        <f>IF(G94&lt;lány!$D$2,0,VLOOKUP(G94,hfut,3,TRUE))</f>
        <v>0</v>
      </c>
      <c r="H95" s="60"/>
      <c r="I95" s="72"/>
      <c r="L95"/>
    </row>
    <row r="96" spans="1:12" ht="12.75" customHeight="1">
      <c r="A96" s="62"/>
      <c r="B96" s="49"/>
      <c r="C96" s="13"/>
      <c r="D96" s="46"/>
      <c r="E96" s="13"/>
      <c r="F96" s="13"/>
      <c r="G96" s="14"/>
      <c r="H96" s="59">
        <f>SUM(C97:G97)</f>
        <v>0</v>
      </c>
      <c r="I96" s="72"/>
      <c r="L96"/>
    </row>
    <row r="97" spans="1:12" ht="12.75" customHeight="1" thickBot="1">
      <c r="A97" s="63"/>
      <c r="B97" s="50"/>
      <c r="C97" s="5">
        <f>IF(C96&lt;11.3,0,VLOOKUP(C96,rfut,5,TRUE))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IF(F96&lt;3,0,VLOOKUP(F96,súly,3,TRUE))</f>
        <v>0</v>
      </c>
      <c r="G97" s="5">
        <f>IF(G96&lt;lány!$D$2,0,VLOOKUP(G96,hfut,3,TRUE))</f>
        <v>0</v>
      </c>
      <c r="H97" s="61"/>
      <c r="I97" s="73"/>
      <c r="L97"/>
    </row>
    <row r="98" ht="12.75" customHeight="1" thickTop="1">
      <c r="L98"/>
    </row>
    <row r="99" ht="12.75" customHeight="1" thickBot="1">
      <c r="L99"/>
    </row>
    <row r="100" spans="1:12" ht="27" customHeight="1" thickTop="1">
      <c r="A100" s="52"/>
      <c r="B100" s="53"/>
      <c r="C100" s="54"/>
      <c r="D100" s="54"/>
      <c r="E100" s="54"/>
      <c r="F100" s="54"/>
      <c r="G100" s="54"/>
      <c r="H100" s="54"/>
      <c r="I100" s="74"/>
      <c r="L100"/>
    </row>
    <row r="101" spans="1:12" ht="12.75" customHeight="1">
      <c r="A101" s="2" t="s">
        <v>1</v>
      </c>
      <c r="B101" s="33" t="s">
        <v>87</v>
      </c>
      <c r="C101" s="3" t="s">
        <v>91</v>
      </c>
      <c r="D101" s="3" t="s">
        <v>82</v>
      </c>
      <c r="E101" s="3" t="s">
        <v>84</v>
      </c>
      <c r="F101" s="3" t="s">
        <v>86</v>
      </c>
      <c r="G101" s="3" t="s">
        <v>85</v>
      </c>
      <c r="H101" s="3" t="s">
        <v>0</v>
      </c>
      <c r="I101" s="75"/>
      <c r="L101"/>
    </row>
    <row r="102" spans="1:12" ht="12.75" customHeight="1">
      <c r="A102" s="64"/>
      <c r="B102" s="49"/>
      <c r="C102" s="11"/>
      <c r="D102" s="45"/>
      <c r="E102" s="11"/>
      <c r="F102" s="11"/>
      <c r="G102" s="32"/>
      <c r="H102" s="55">
        <f>SUM(C103:G103)</f>
        <v>0</v>
      </c>
      <c r="I102" s="71">
        <f>SUM(H102:H113)-MIN(H102:H113)</f>
        <v>0</v>
      </c>
      <c r="L102"/>
    </row>
    <row r="103" spans="1:12" ht="13.5" customHeight="1">
      <c r="A103" s="64"/>
      <c r="B103" s="51"/>
      <c r="C103" s="4">
        <f>IF(C102&lt;11.3,0,VLOOKUP(C102,rfut,5,TRUE))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IF(F102&lt;3,0,VLOOKUP(F102,súly,3,TRUE))</f>
        <v>0</v>
      </c>
      <c r="G103" s="4">
        <f>IF(G102&lt;lány!$D$2,0,VLOOKUP(G102,hfut,3,TRUE))</f>
        <v>0</v>
      </c>
      <c r="H103" s="56"/>
      <c r="I103" s="72"/>
      <c r="L103"/>
    </row>
    <row r="104" spans="1:12" ht="12.75" customHeight="1">
      <c r="A104" s="64"/>
      <c r="B104" s="49"/>
      <c r="C104" s="11"/>
      <c r="D104" s="45"/>
      <c r="E104" s="11"/>
      <c r="F104" s="11"/>
      <c r="G104" s="12"/>
      <c r="H104" s="55">
        <f>SUM(C105:G105)</f>
        <v>0</v>
      </c>
      <c r="I104" s="72"/>
      <c r="L104"/>
    </row>
    <row r="105" spans="1:12" ht="12.75" customHeight="1">
      <c r="A105" s="64"/>
      <c r="B105" s="51"/>
      <c r="C105" s="4">
        <f>IF(C104&lt;11.3,0,VLOOKUP(C104,rfut,5,TRUE))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IF(F104&lt;3,0,VLOOKUP(F104,súly,3,TRUE))</f>
        <v>0</v>
      </c>
      <c r="G105" s="4">
        <f>IF(G104&lt;lány!$D$2,0,VLOOKUP(G104,hfut,3,TRUE))</f>
        <v>0</v>
      </c>
      <c r="H105" s="56"/>
      <c r="I105" s="72"/>
      <c r="L105"/>
    </row>
    <row r="106" spans="1:12" ht="12.75" customHeight="1">
      <c r="A106" s="64"/>
      <c r="B106" s="49"/>
      <c r="C106" s="11"/>
      <c r="D106" s="45"/>
      <c r="E106" s="11"/>
      <c r="F106" s="11"/>
      <c r="G106" s="12"/>
      <c r="H106" s="55">
        <f>SUM(C107:G107)</f>
        <v>0</v>
      </c>
      <c r="I106" s="72"/>
      <c r="L106"/>
    </row>
    <row r="107" spans="1:12" ht="12.75" customHeight="1">
      <c r="A107" s="64"/>
      <c r="B107" s="51"/>
      <c r="C107" s="4">
        <f>IF(C106&lt;11.3,0,VLOOKUP(C106,rfut,5,TRUE))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IF(F106&lt;3,0,VLOOKUP(F106,súly,3,TRUE))</f>
        <v>0</v>
      </c>
      <c r="G107" s="4">
        <f>IF(G106&lt;lány!$D$2,0,VLOOKUP(G106,hfut,3,TRUE))</f>
        <v>0</v>
      </c>
      <c r="H107" s="56"/>
      <c r="I107" s="72"/>
      <c r="L107"/>
    </row>
    <row r="108" spans="1:12" ht="12.75" customHeight="1">
      <c r="A108" s="64"/>
      <c r="B108" s="49"/>
      <c r="C108" s="11"/>
      <c r="D108" s="45"/>
      <c r="E108" s="11"/>
      <c r="F108" s="11"/>
      <c r="G108" s="12"/>
      <c r="H108" s="55">
        <f>SUM(C109:G109)</f>
        <v>0</v>
      </c>
      <c r="I108" s="72"/>
      <c r="L108"/>
    </row>
    <row r="109" spans="1:12" ht="12.75" customHeight="1">
      <c r="A109" s="64"/>
      <c r="B109" s="51"/>
      <c r="C109" s="4">
        <f>IF(C108&lt;11.3,0,VLOOKUP(C108,rfut,5,TRUE))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IF(F108&lt;3,0,VLOOKUP(F108,súly,3,TRUE))</f>
        <v>0</v>
      </c>
      <c r="G109" s="4">
        <f>IF(G108&lt;lány!$D$2,0,VLOOKUP(G108,hfut,3,TRUE))</f>
        <v>0</v>
      </c>
      <c r="H109" s="56"/>
      <c r="I109" s="72"/>
      <c r="L109"/>
    </row>
    <row r="110" spans="1:12" ht="12.75" customHeight="1">
      <c r="A110" s="57"/>
      <c r="B110" s="49"/>
      <c r="C110" s="11"/>
      <c r="D110" s="45"/>
      <c r="E110" s="11"/>
      <c r="F110" s="11"/>
      <c r="G110" s="12"/>
      <c r="H110" s="59">
        <f>SUM(C111:G111)</f>
        <v>0</v>
      </c>
      <c r="I110" s="72"/>
      <c r="L110"/>
    </row>
    <row r="111" spans="1:12" ht="12.75" customHeight="1">
      <c r="A111" s="58"/>
      <c r="B111" s="51"/>
      <c r="C111" s="4">
        <f>IF(C110&lt;11.3,0,VLOOKUP(C110,rfut,5,TRUE))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4">
        <f>IF(F110&lt;3,0,VLOOKUP(F110,súly,3,TRUE))</f>
        <v>0</v>
      </c>
      <c r="G111" s="4">
        <f>IF(G110&lt;lány!$D$2,0,VLOOKUP(G110,hfut,3,TRUE))</f>
        <v>0</v>
      </c>
      <c r="H111" s="60"/>
      <c r="I111" s="72"/>
      <c r="L111"/>
    </row>
    <row r="112" spans="1:12" ht="12.75" customHeight="1">
      <c r="A112" s="62"/>
      <c r="B112" s="49"/>
      <c r="C112" s="13"/>
      <c r="D112" s="46"/>
      <c r="E112" s="13"/>
      <c r="F112" s="13"/>
      <c r="G112" s="14"/>
      <c r="H112" s="59">
        <f>SUM(C113:G113)</f>
        <v>0</v>
      </c>
      <c r="I112" s="72"/>
      <c r="L112"/>
    </row>
    <row r="113" spans="1:12" ht="12.75" customHeight="1" thickBot="1">
      <c r="A113" s="63"/>
      <c r="B113" s="50"/>
      <c r="C113" s="5">
        <f>IF(C112&lt;11.3,0,VLOOKUP(C112,rfut,5,TRUE))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">
        <f>IF(F112&lt;3,0,VLOOKUP(F112,súly,3,TRUE))</f>
        <v>0</v>
      </c>
      <c r="G113" s="5">
        <f>IF(G112&lt;lány!$D$2,0,VLOOKUP(G112,hfut,3,TRUE))</f>
        <v>0</v>
      </c>
      <c r="H113" s="61"/>
      <c r="I113" s="73"/>
      <c r="L113"/>
    </row>
    <row r="114" ht="12.75" customHeight="1" thickTop="1">
      <c r="L114"/>
    </row>
    <row r="115" ht="12.75" customHeight="1" thickBot="1">
      <c r="L115"/>
    </row>
    <row r="116" spans="1:12" ht="27" customHeight="1" thickTop="1">
      <c r="A116" s="52"/>
      <c r="B116" s="53"/>
      <c r="C116" s="54"/>
      <c r="D116" s="54"/>
      <c r="E116" s="54"/>
      <c r="F116" s="54"/>
      <c r="G116" s="54"/>
      <c r="H116" s="54"/>
      <c r="I116" s="74"/>
      <c r="L116"/>
    </row>
    <row r="117" spans="1:12" ht="13.5" customHeight="1">
      <c r="A117" s="2" t="s">
        <v>1</v>
      </c>
      <c r="B117" s="33" t="s">
        <v>87</v>
      </c>
      <c r="C117" s="3" t="s">
        <v>91</v>
      </c>
      <c r="D117" s="3" t="s">
        <v>82</v>
      </c>
      <c r="E117" s="3" t="s">
        <v>84</v>
      </c>
      <c r="F117" s="3" t="s">
        <v>86</v>
      </c>
      <c r="G117" s="3" t="s">
        <v>85</v>
      </c>
      <c r="H117" s="3" t="s">
        <v>0</v>
      </c>
      <c r="I117" s="75"/>
      <c r="L117"/>
    </row>
    <row r="118" spans="1:12" ht="12.75" customHeight="1">
      <c r="A118" s="64"/>
      <c r="B118" s="49"/>
      <c r="C118" s="11"/>
      <c r="D118" s="45"/>
      <c r="E118" s="11"/>
      <c r="F118" s="11"/>
      <c r="G118" s="32"/>
      <c r="H118" s="55">
        <f>SUM(C119:G119)</f>
        <v>0</v>
      </c>
      <c r="I118" s="71">
        <f>SUM(H118:H129)-MIN(H118:H129)</f>
        <v>0</v>
      </c>
      <c r="L118"/>
    </row>
    <row r="119" spans="1:12" ht="12.75" customHeight="1">
      <c r="A119" s="64"/>
      <c r="B119" s="51"/>
      <c r="C119" s="4">
        <f>IF(C118&lt;11.3,0,VLOOKUP(C118,rfut,5,TRUE))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IF(F118&lt;3,0,VLOOKUP(F118,súly,3,TRUE))</f>
        <v>0</v>
      </c>
      <c r="G119" s="4">
        <f>IF(G118&lt;lány!$D$2,0,VLOOKUP(G118,hfut,3,TRUE))</f>
        <v>0</v>
      </c>
      <c r="H119" s="56"/>
      <c r="I119" s="72"/>
      <c r="L119"/>
    </row>
    <row r="120" spans="1:12" ht="12.75" customHeight="1">
      <c r="A120" s="64"/>
      <c r="B120" s="49"/>
      <c r="C120" s="11"/>
      <c r="D120" s="45"/>
      <c r="E120" s="11"/>
      <c r="F120" s="11"/>
      <c r="G120" s="12"/>
      <c r="H120" s="55">
        <f>SUM(C121:G121)</f>
        <v>0</v>
      </c>
      <c r="I120" s="72"/>
      <c r="L120"/>
    </row>
    <row r="121" spans="1:12" ht="12.75" customHeight="1">
      <c r="A121" s="64"/>
      <c r="B121" s="51"/>
      <c r="C121" s="4">
        <f>IF(C120&lt;11.3,0,VLOOKUP(C120,rfut,5,TRUE))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IF(F120&lt;3,0,VLOOKUP(F120,súly,3,TRUE))</f>
        <v>0</v>
      </c>
      <c r="G121" s="4">
        <f>IF(G120&lt;lány!$D$2,0,VLOOKUP(G120,hfut,3,TRUE))</f>
        <v>0</v>
      </c>
      <c r="H121" s="56"/>
      <c r="I121" s="72"/>
      <c r="L121"/>
    </row>
    <row r="122" spans="1:12" ht="12.75" customHeight="1">
      <c r="A122" s="64"/>
      <c r="B122" s="49"/>
      <c r="C122" s="11"/>
      <c r="D122" s="45"/>
      <c r="E122" s="11"/>
      <c r="F122" s="11"/>
      <c r="G122" s="12"/>
      <c r="H122" s="55">
        <f>SUM(C123:G123)</f>
        <v>0</v>
      </c>
      <c r="I122" s="72"/>
      <c r="L122"/>
    </row>
    <row r="123" spans="1:12" ht="12.75" customHeight="1">
      <c r="A123" s="64"/>
      <c r="B123" s="51"/>
      <c r="C123" s="4">
        <f>IF(C122&lt;11.3,0,VLOOKUP(C122,rfut,5,TRUE))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IF(F122&lt;3,0,VLOOKUP(F122,súly,3,TRUE))</f>
        <v>0</v>
      </c>
      <c r="G123" s="4">
        <f>IF(G122&lt;lány!$D$2,0,VLOOKUP(G122,hfut,3,TRUE))</f>
        <v>0</v>
      </c>
      <c r="H123" s="56"/>
      <c r="I123" s="72"/>
      <c r="L123"/>
    </row>
    <row r="124" spans="1:12" ht="12.75" customHeight="1">
      <c r="A124" s="64"/>
      <c r="B124" s="49"/>
      <c r="C124" s="11"/>
      <c r="D124" s="45"/>
      <c r="E124" s="11"/>
      <c r="F124" s="11"/>
      <c r="G124" s="12"/>
      <c r="H124" s="55">
        <f>SUM(C125:G125)</f>
        <v>0</v>
      </c>
      <c r="I124" s="72"/>
      <c r="L124"/>
    </row>
    <row r="125" spans="1:12" ht="12.75" customHeight="1">
      <c r="A125" s="64"/>
      <c r="B125" s="51"/>
      <c r="C125" s="4">
        <f>IF(C124&lt;11.3,0,VLOOKUP(C124,rfut,5,TRUE))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IF(F124&lt;3,0,VLOOKUP(F124,súly,3,TRUE))</f>
        <v>0</v>
      </c>
      <c r="G125" s="4">
        <f>IF(G124&lt;lány!$D$2,0,VLOOKUP(G124,hfut,3,TRUE))</f>
        <v>0</v>
      </c>
      <c r="H125" s="56"/>
      <c r="I125" s="72"/>
      <c r="L125"/>
    </row>
    <row r="126" spans="1:12" ht="12.75" customHeight="1">
      <c r="A126" s="57"/>
      <c r="B126" s="49"/>
      <c r="C126" s="11"/>
      <c r="D126" s="45"/>
      <c r="E126" s="11"/>
      <c r="F126" s="11"/>
      <c r="G126" s="12"/>
      <c r="H126" s="59">
        <f>SUM(C127:G127)</f>
        <v>0</v>
      </c>
      <c r="I126" s="72"/>
      <c r="L126"/>
    </row>
    <row r="127" spans="1:12" ht="12.75" customHeight="1">
      <c r="A127" s="58"/>
      <c r="B127" s="51"/>
      <c r="C127" s="4">
        <f>IF(C126&lt;11.3,0,VLOOKUP(C126,rfut,5,TRUE))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IF(F126&lt;3,0,VLOOKUP(F126,súly,3,TRUE))</f>
        <v>0</v>
      </c>
      <c r="G127" s="4">
        <f>IF(G126&lt;lány!$D$2,0,VLOOKUP(G126,hfut,3,TRUE))</f>
        <v>0</v>
      </c>
      <c r="H127" s="60"/>
      <c r="I127" s="72"/>
      <c r="L127"/>
    </row>
    <row r="128" spans="1:12" ht="12.75" customHeight="1">
      <c r="A128" s="62"/>
      <c r="B128" s="49"/>
      <c r="C128" s="13"/>
      <c r="D128" s="46"/>
      <c r="E128" s="13"/>
      <c r="F128" s="13"/>
      <c r="G128" s="14"/>
      <c r="H128" s="59">
        <f>SUM(C129:G129)</f>
        <v>0</v>
      </c>
      <c r="I128" s="72"/>
      <c r="L128"/>
    </row>
    <row r="129" spans="1:12" ht="12.75" customHeight="1" thickBot="1">
      <c r="A129" s="63"/>
      <c r="B129" s="50"/>
      <c r="C129" s="5">
        <f>IF(C128&lt;11.3,0,VLOOKUP(C128,rfut,5,TRUE))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IF(F128&lt;3,0,VLOOKUP(F128,súly,3,TRUE))</f>
        <v>0</v>
      </c>
      <c r="G129" s="5">
        <f>IF(G128&lt;lány!$D$2,0,VLOOKUP(G128,hfut,3,TRUE))</f>
        <v>0</v>
      </c>
      <c r="H129" s="61"/>
      <c r="I129" s="73"/>
      <c r="L129"/>
    </row>
    <row r="130" ht="12.75" customHeight="1" thickTop="1">
      <c r="L130"/>
    </row>
    <row r="131" ht="13.5" customHeight="1" thickBot="1">
      <c r="L131"/>
    </row>
    <row r="132" spans="1:12" ht="26.25" thickTop="1">
      <c r="A132" s="52"/>
      <c r="B132" s="53"/>
      <c r="C132" s="54"/>
      <c r="D132" s="54"/>
      <c r="E132" s="54"/>
      <c r="F132" s="54"/>
      <c r="G132" s="54"/>
      <c r="H132" s="54"/>
      <c r="I132" s="74"/>
      <c r="L132"/>
    </row>
    <row r="133" spans="1:12" ht="12.75" customHeight="1">
      <c r="A133" s="2" t="s">
        <v>1</v>
      </c>
      <c r="B133" s="33" t="s">
        <v>87</v>
      </c>
      <c r="C133" s="3" t="s">
        <v>91</v>
      </c>
      <c r="D133" s="3" t="s">
        <v>82</v>
      </c>
      <c r="E133" s="3" t="s">
        <v>84</v>
      </c>
      <c r="F133" s="3" t="s">
        <v>86</v>
      </c>
      <c r="G133" s="3" t="s">
        <v>85</v>
      </c>
      <c r="H133" s="3" t="s">
        <v>0</v>
      </c>
      <c r="I133" s="75"/>
      <c r="L133"/>
    </row>
    <row r="134" spans="1:12" ht="12.75" customHeight="1">
      <c r="A134" s="64"/>
      <c r="B134" s="49"/>
      <c r="C134" s="11"/>
      <c r="D134" s="45"/>
      <c r="E134" s="11"/>
      <c r="F134" s="11"/>
      <c r="G134" s="32"/>
      <c r="H134" s="55">
        <f>SUM(C135:G135)</f>
        <v>0</v>
      </c>
      <c r="I134" s="71">
        <f>SUM(H134:H145)-MIN(H134:H145)</f>
        <v>0</v>
      </c>
      <c r="L134"/>
    </row>
    <row r="135" spans="1:12" ht="12.75" customHeight="1">
      <c r="A135" s="64"/>
      <c r="B135" s="51"/>
      <c r="C135" s="4">
        <f>IF(C134&lt;11.3,0,VLOOKUP(C134,rfut,5,TRUE))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IF(F134&lt;3,0,VLOOKUP(F134,súly,3,TRUE))</f>
        <v>0</v>
      </c>
      <c r="G135" s="4">
        <f>IF(G134&lt;lány!$D$2,0,VLOOKUP(G134,hfut,3,TRUE))</f>
        <v>0</v>
      </c>
      <c r="H135" s="56"/>
      <c r="I135" s="72"/>
      <c r="L135"/>
    </row>
    <row r="136" spans="1:12" ht="12.75" customHeight="1">
      <c r="A136" s="64"/>
      <c r="B136" s="49"/>
      <c r="C136" s="11"/>
      <c r="D136" s="45"/>
      <c r="E136" s="11"/>
      <c r="F136" s="11"/>
      <c r="G136" s="12"/>
      <c r="H136" s="55">
        <f>SUM(C137:G137)</f>
        <v>0</v>
      </c>
      <c r="I136" s="72"/>
      <c r="L136"/>
    </row>
    <row r="137" spans="1:12" ht="12.75" customHeight="1">
      <c r="A137" s="64"/>
      <c r="B137" s="51"/>
      <c r="C137" s="4">
        <f>IF(C136&lt;11.3,0,VLOOKUP(C136,rfut,5,TRUE))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IF(F136&lt;3,0,VLOOKUP(F136,súly,3,TRUE))</f>
        <v>0</v>
      </c>
      <c r="G137" s="4">
        <f>IF(G136&lt;lány!$D$2,0,VLOOKUP(G136,hfut,3,TRUE))</f>
        <v>0</v>
      </c>
      <c r="H137" s="56"/>
      <c r="I137" s="72"/>
      <c r="L137"/>
    </row>
    <row r="138" spans="1:12" ht="12.75" customHeight="1">
      <c r="A138" s="64"/>
      <c r="B138" s="49"/>
      <c r="C138" s="11"/>
      <c r="D138" s="45"/>
      <c r="E138" s="11"/>
      <c r="F138" s="11"/>
      <c r="G138" s="12"/>
      <c r="H138" s="55">
        <f>SUM(C139:G139)</f>
        <v>0</v>
      </c>
      <c r="I138" s="72"/>
      <c r="L138"/>
    </row>
    <row r="139" spans="1:12" ht="12.75" customHeight="1">
      <c r="A139" s="64"/>
      <c r="B139" s="51"/>
      <c r="C139" s="4">
        <f>IF(C138&lt;11.3,0,VLOOKUP(C138,rfut,5,TRUE))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IF(F138&lt;3,0,VLOOKUP(F138,súly,3,TRUE))</f>
        <v>0</v>
      </c>
      <c r="G139" s="4">
        <f>IF(G138&lt;lány!$D$2,0,VLOOKUP(G138,hfut,3,TRUE))</f>
        <v>0</v>
      </c>
      <c r="H139" s="56"/>
      <c r="I139" s="72"/>
      <c r="L139"/>
    </row>
    <row r="140" spans="1:12" ht="12.75" customHeight="1">
      <c r="A140" s="64"/>
      <c r="B140" s="49"/>
      <c r="C140" s="11"/>
      <c r="D140" s="45"/>
      <c r="E140" s="11"/>
      <c r="F140" s="11"/>
      <c r="G140" s="12"/>
      <c r="H140" s="55">
        <f>SUM(C141:G141)</f>
        <v>0</v>
      </c>
      <c r="I140" s="72"/>
      <c r="L140"/>
    </row>
    <row r="141" spans="1:12" ht="12.75" customHeight="1">
      <c r="A141" s="64"/>
      <c r="B141" s="51"/>
      <c r="C141" s="4">
        <f>IF(C140&lt;11.3,0,VLOOKUP(C140,rfut,5,TRUE))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IF(F140&lt;3,0,VLOOKUP(F140,súly,3,TRUE))</f>
        <v>0</v>
      </c>
      <c r="G141" s="4">
        <f>IF(G140&lt;lány!$D$2,0,VLOOKUP(G140,hfut,3,TRUE))</f>
        <v>0</v>
      </c>
      <c r="H141" s="56"/>
      <c r="I141" s="72"/>
      <c r="L141"/>
    </row>
    <row r="142" spans="1:12" ht="12.75" customHeight="1">
      <c r="A142" s="57"/>
      <c r="B142" s="49"/>
      <c r="C142" s="11"/>
      <c r="D142" s="45"/>
      <c r="E142" s="11"/>
      <c r="F142" s="11"/>
      <c r="G142" s="12"/>
      <c r="H142" s="59">
        <f>SUM(C143:G143)</f>
        <v>0</v>
      </c>
      <c r="I142" s="72"/>
      <c r="L142"/>
    </row>
    <row r="143" spans="1:12" ht="12.75" customHeight="1">
      <c r="A143" s="58"/>
      <c r="B143" s="51"/>
      <c r="C143" s="4">
        <f>IF(C142&lt;11.3,0,VLOOKUP(C142,rfut,5,TRUE))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IF(F142&lt;3,0,VLOOKUP(F142,súly,3,TRUE))</f>
        <v>0</v>
      </c>
      <c r="G143" s="4">
        <f>IF(G142&lt;lány!$D$2,0,VLOOKUP(G142,hfut,3,TRUE))</f>
        <v>0</v>
      </c>
      <c r="H143" s="60"/>
      <c r="I143" s="72"/>
      <c r="L143"/>
    </row>
    <row r="144" spans="1:12" ht="12.75" customHeight="1">
      <c r="A144" s="62"/>
      <c r="B144" s="49"/>
      <c r="C144" s="13"/>
      <c r="D144" s="46"/>
      <c r="E144" s="13"/>
      <c r="F144" s="13"/>
      <c r="G144" s="14"/>
      <c r="H144" s="59">
        <f>SUM(C145:G145)</f>
        <v>0</v>
      </c>
      <c r="I144" s="72"/>
      <c r="L144"/>
    </row>
    <row r="145" spans="1:12" ht="13.5" customHeight="1" thickBot="1">
      <c r="A145" s="63"/>
      <c r="B145" s="50"/>
      <c r="C145" s="5">
        <f>IF(C144&lt;11.3,0,VLOOKUP(C144,rfut,5,TRUE))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IF(F144&lt;3,0,VLOOKUP(F144,súly,3,TRUE))</f>
        <v>0</v>
      </c>
      <c r="G145" s="5">
        <f>IF(G144&lt;lány!$D$2,0,VLOOKUP(G144,hfut,3,TRUE))</f>
        <v>0</v>
      </c>
      <c r="H145" s="61"/>
      <c r="I145" s="73"/>
      <c r="L145"/>
    </row>
    <row r="146" ht="13.5" thickTop="1">
      <c r="L146"/>
    </row>
    <row r="147" ht="13.5" thickBot="1">
      <c r="L147"/>
    </row>
    <row r="148" spans="1:12" ht="26.25" thickTop="1">
      <c r="A148" s="52"/>
      <c r="B148" s="53"/>
      <c r="C148" s="54"/>
      <c r="D148" s="54"/>
      <c r="E148" s="54"/>
      <c r="F148" s="54"/>
      <c r="G148" s="54"/>
      <c r="H148" s="54"/>
      <c r="I148" s="74"/>
      <c r="L148"/>
    </row>
    <row r="149" spans="1:12" ht="12.75" customHeight="1">
      <c r="A149" s="2" t="s">
        <v>1</v>
      </c>
      <c r="B149" s="33" t="s">
        <v>87</v>
      </c>
      <c r="C149" s="3" t="s">
        <v>91</v>
      </c>
      <c r="D149" s="3" t="s">
        <v>82</v>
      </c>
      <c r="E149" s="3" t="s">
        <v>84</v>
      </c>
      <c r="F149" s="3" t="s">
        <v>86</v>
      </c>
      <c r="G149" s="3" t="s">
        <v>85</v>
      </c>
      <c r="H149" s="3" t="s">
        <v>0</v>
      </c>
      <c r="I149" s="75"/>
      <c r="L149"/>
    </row>
    <row r="150" spans="1:12" ht="12.75" customHeight="1">
      <c r="A150" s="64"/>
      <c r="B150" s="49"/>
      <c r="C150" s="11"/>
      <c r="D150" s="45"/>
      <c r="E150" s="11"/>
      <c r="F150" s="11"/>
      <c r="G150" s="32"/>
      <c r="H150" s="55">
        <f>SUM(C151:G151)</f>
        <v>0</v>
      </c>
      <c r="I150" s="71">
        <f>SUM(H150:H161)-MIN(H150:H161)</f>
        <v>0</v>
      </c>
      <c r="L150"/>
    </row>
    <row r="151" spans="1:12" ht="12.75" customHeight="1">
      <c r="A151" s="64"/>
      <c r="B151" s="51"/>
      <c r="C151" s="4">
        <f>IF(C150&lt;11.3,0,VLOOKUP(C150,rfut,5,TRUE))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IF(F150&lt;3,0,VLOOKUP(F150,súly,3,TRUE))</f>
        <v>0</v>
      </c>
      <c r="G151" s="4">
        <f>IF(G150&lt;lány!$D$2,0,VLOOKUP(G150,hfut,3,TRUE))</f>
        <v>0</v>
      </c>
      <c r="H151" s="56"/>
      <c r="I151" s="72"/>
      <c r="L151"/>
    </row>
    <row r="152" spans="1:12" ht="12.75" customHeight="1">
      <c r="A152" s="64"/>
      <c r="B152" s="49"/>
      <c r="C152" s="11"/>
      <c r="D152" s="45"/>
      <c r="E152" s="11"/>
      <c r="F152" s="11"/>
      <c r="G152" s="12"/>
      <c r="H152" s="55">
        <f>SUM(C153:G153)</f>
        <v>0</v>
      </c>
      <c r="I152" s="72"/>
      <c r="L152"/>
    </row>
    <row r="153" spans="1:12" ht="12.75" customHeight="1">
      <c r="A153" s="64"/>
      <c r="B153" s="51"/>
      <c r="C153" s="4">
        <f>IF(C152&lt;11.3,0,VLOOKUP(C152,rfut,5,TRUE))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IF(F152&lt;3,0,VLOOKUP(F152,súly,3,TRUE))</f>
        <v>0</v>
      </c>
      <c r="G153" s="4">
        <f>IF(G152&lt;lány!$D$2,0,VLOOKUP(G152,hfut,3,TRUE))</f>
        <v>0</v>
      </c>
      <c r="H153" s="56"/>
      <c r="I153" s="72"/>
      <c r="L153"/>
    </row>
    <row r="154" spans="1:12" ht="12.75" customHeight="1">
      <c r="A154" s="64"/>
      <c r="B154" s="49"/>
      <c r="C154" s="11"/>
      <c r="D154" s="45"/>
      <c r="E154" s="11"/>
      <c r="F154" s="11"/>
      <c r="G154" s="12"/>
      <c r="H154" s="55">
        <f>SUM(C155:G155)</f>
        <v>0</v>
      </c>
      <c r="I154" s="72"/>
      <c r="L154"/>
    </row>
    <row r="155" spans="1:12" ht="12.75" customHeight="1">
      <c r="A155" s="64"/>
      <c r="B155" s="51"/>
      <c r="C155" s="4">
        <f>IF(C154&lt;11.3,0,VLOOKUP(C154,rfut,5,TRUE))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IF(F154&lt;3,0,VLOOKUP(F154,súly,3,TRUE))</f>
        <v>0</v>
      </c>
      <c r="G155" s="4">
        <f>IF(G154&lt;lány!$D$2,0,VLOOKUP(G154,hfut,3,TRUE))</f>
        <v>0</v>
      </c>
      <c r="H155" s="56"/>
      <c r="I155" s="72"/>
      <c r="L155"/>
    </row>
    <row r="156" spans="1:12" ht="12.75" customHeight="1">
      <c r="A156" s="64"/>
      <c r="B156" s="49"/>
      <c r="C156" s="11"/>
      <c r="D156" s="45"/>
      <c r="E156" s="11"/>
      <c r="F156" s="11"/>
      <c r="G156" s="12"/>
      <c r="H156" s="55">
        <f>SUM(C157:G157)</f>
        <v>0</v>
      </c>
      <c r="I156" s="72"/>
      <c r="L156"/>
    </row>
    <row r="157" spans="1:12" ht="12.75" customHeight="1">
      <c r="A157" s="64"/>
      <c r="B157" s="51"/>
      <c r="C157" s="4">
        <f>IF(C156&lt;11.3,0,VLOOKUP(C156,rfut,5,TRUE))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IF(F156&lt;3,0,VLOOKUP(F156,súly,3,TRUE))</f>
        <v>0</v>
      </c>
      <c r="G157" s="4">
        <f>IF(G156&lt;lány!$D$2,0,VLOOKUP(G156,hfut,3,TRUE))</f>
        <v>0</v>
      </c>
      <c r="H157" s="56"/>
      <c r="I157" s="72"/>
      <c r="L157"/>
    </row>
    <row r="158" spans="1:12" ht="12.75" customHeight="1">
      <c r="A158" s="57"/>
      <c r="B158" s="49"/>
      <c r="C158" s="11"/>
      <c r="D158" s="45"/>
      <c r="E158" s="11"/>
      <c r="F158" s="11"/>
      <c r="G158" s="12"/>
      <c r="H158" s="59">
        <f>SUM(C159:G159)</f>
        <v>0</v>
      </c>
      <c r="I158" s="72"/>
      <c r="L158"/>
    </row>
    <row r="159" spans="1:12" ht="13.5" customHeight="1">
      <c r="A159" s="58"/>
      <c r="B159" s="51"/>
      <c r="C159" s="4">
        <f>IF(C158&lt;11.3,0,VLOOKUP(C158,rfut,5,TRUE))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IF(F158&lt;3,0,VLOOKUP(F158,súly,3,TRUE))</f>
        <v>0</v>
      </c>
      <c r="G159" s="4">
        <f>IF(G158&lt;lány!$D$2,0,VLOOKUP(G158,hfut,3,TRUE))</f>
        <v>0</v>
      </c>
      <c r="H159" s="60"/>
      <c r="I159" s="72"/>
      <c r="L159"/>
    </row>
    <row r="160" spans="1:12" ht="12.75" customHeight="1">
      <c r="A160" s="62"/>
      <c r="B160" s="49"/>
      <c r="C160" s="13"/>
      <c r="D160" s="46"/>
      <c r="E160" s="13"/>
      <c r="F160" s="13"/>
      <c r="G160" s="14"/>
      <c r="H160" s="59">
        <f>SUM(C161:G161)</f>
        <v>0</v>
      </c>
      <c r="I160" s="72"/>
      <c r="L160"/>
    </row>
    <row r="161" spans="1:12" ht="13.5" customHeight="1" thickBot="1">
      <c r="A161" s="63"/>
      <c r="B161" s="50"/>
      <c r="C161" s="5">
        <f>IF(C160&lt;11.3,0,VLOOKUP(C160,rfut,5,TRUE))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IF(F160&lt;3,0,VLOOKUP(F160,súly,3,TRUE))</f>
        <v>0</v>
      </c>
      <c r="G161" s="5">
        <f>IF(G160&lt;lány!$D$2,0,VLOOKUP(G160,hfut,3,TRUE))</f>
        <v>0</v>
      </c>
      <c r="H161" s="61"/>
      <c r="I161" s="73"/>
      <c r="L161"/>
    </row>
    <row r="162" ht="13.5" thickTop="1">
      <c r="L162"/>
    </row>
    <row r="163" ht="13.5" thickBot="1">
      <c r="L163"/>
    </row>
    <row r="164" spans="1:12" ht="26.25" thickTop="1">
      <c r="A164" s="52"/>
      <c r="B164" s="53"/>
      <c r="C164" s="54"/>
      <c r="D164" s="54"/>
      <c r="E164" s="54"/>
      <c r="F164" s="54"/>
      <c r="G164" s="54"/>
      <c r="H164" s="54"/>
      <c r="I164" s="74"/>
      <c r="L164"/>
    </row>
    <row r="165" spans="1:12" ht="12.75" customHeight="1">
      <c r="A165" s="2" t="s">
        <v>1</v>
      </c>
      <c r="B165" s="33" t="s">
        <v>87</v>
      </c>
      <c r="C165" s="3" t="s">
        <v>91</v>
      </c>
      <c r="D165" s="3" t="s">
        <v>82</v>
      </c>
      <c r="E165" s="3" t="s">
        <v>84</v>
      </c>
      <c r="F165" s="3" t="s">
        <v>86</v>
      </c>
      <c r="G165" s="3" t="s">
        <v>85</v>
      </c>
      <c r="H165" s="3" t="s">
        <v>0</v>
      </c>
      <c r="I165" s="75"/>
      <c r="L165"/>
    </row>
    <row r="166" spans="1:12" ht="12.75" customHeight="1">
      <c r="A166" s="64"/>
      <c r="B166" s="49"/>
      <c r="C166" s="11"/>
      <c r="D166" s="45"/>
      <c r="E166" s="11"/>
      <c r="F166" s="11"/>
      <c r="G166" s="32"/>
      <c r="H166" s="55">
        <f>SUM(C167:G167)</f>
        <v>0</v>
      </c>
      <c r="I166" s="71">
        <f>SUM(H166:H177)-MIN(H166:H177)</f>
        <v>0</v>
      </c>
      <c r="L166"/>
    </row>
    <row r="167" spans="1:12" ht="12.75" customHeight="1">
      <c r="A167" s="64"/>
      <c r="B167" s="51"/>
      <c r="C167" s="4">
        <f>IF(C166&lt;11.3,0,VLOOKUP(C166,rfut,5,TRUE))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IF(F166&lt;3,0,VLOOKUP(F166,súly,3,TRUE))</f>
        <v>0</v>
      </c>
      <c r="G167" s="4">
        <f>IF(G166&lt;lány!$D$2,0,VLOOKUP(G166,hfut,3,TRUE))</f>
        <v>0</v>
      </c>
      <c r="H167" s="56"/>
      <c r="I167" s="72"/>
      <c r="L167"/>
    </row>
    <row r="168" spans="1:12" ht="12.75" customHeight="1">
      <c r="A168" s="64"/>
      <c r="B168" s="49"/>
      <c r="C168" s="11"/>
      <c r="D168" s="45"/>
      <c r="E168" s="11"/>
      <c r="F168" s="11"/>
      <c r="G168" s="12"/>
      <c r="H168" s="55">
        <f>SUM(C169:G169)</f>
        <v>0</v>
      </c>
      <c r="I168" s="72"/>
      <c r="L168"/>
    </row>
    <row r="169" spans="1:12" ht="12.75" customHeight="1">
      <c r="A169" s="64"/>
      <c r="B169" s="51"/>
      <c r="C169" s="4">
        <f>IF(C168&lt;11.3,0,VLOOKUP(C168,rfut,5,TRUE))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IF(F168&lt;3,0,VLOOKUP(F168,súly,3,TRUE))</f>
        <v>0</v>
      </c>
      <c r="G169" s="4">
        <f>IF(G168&lt;lány!$D$2,0,VLOOKUP(G168,hfut,3,TRUE))</f>
        <v>0</v>
      </c>
      <c r="H169" s="56"/>
      <c r="I169" s="72"/>
      <c r="L169"/>
    </row>
    <row r="170" spans="1:12" ht="12.75" customHeight="1">
      <c r="A170" s="64"/>
      <c r="B170" s="49"/>
      <c r="C170" s="11"/>
      <c r="D170" s="45"/>
      <c r="E170" s="11"/>
      <c r="F170" s="11"/>
      <c r="G170" s="12"/>
      <c r="H170" s="55">
        <f>SUM(C171:G171)</f>
        <v>0</v>
      </c>
      <c r="I170" s="72"/>
      <c r="L170"/>
    </row>
    <row r="171" spans="1:12" ht="12.75" customHeight="1">
      <c r="A171" s="64"/>
      <c r="B171" s="51"/>
      <c r="C171" s="4">
        <f>IF(C170&lt;11.3,0,VLOOKUP(C170,rfut,5,TRUE))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IF(F170&lt;3,0,VLOOKUP(F170,súly,3,TRUE))</f>
        <v>0</v>
      </c>
      <c r="G171" s="4">
        <f>IF(G170&lt;lány!$D$2,0,VLOOKUP(G170,hfut,3,TRUE))</f>
        <v>0</v>
      </c>
      <c r="H171" s="56"/>
      <c r="I171" s="72"/>
      <c r="L171"/>
    </row>
    <row r="172" spans="1:12" ht="12.75" customHeight="1">
      <c r="A172" s="64"/>
      <c r="B172" s="49"/>
      <c r="C172" s="11"/>
      <c r="D172" s="45"/>
      <c r="E172" s="11"/>
      <c r="F172" s="11"/>
      <c r="G172" s="12"/>
      <c r="H172" s="55">
        <f>SUM(C173:G173)</f>
        <v>0</v>
      </c>
      <c r="I172" s="72"/>
      <c r="L172"/>
    </row>
    <row r="173" spans="1:12" ht="12.75" customHeight="1">
      <c r="A173" s="64"/>
      <c r="B173" s="51"/>
      <c r="C173" s="4">
        <f>IF(C172&lt;11.3,0,VLOOKUP(C172,rfut,5,TRUE))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IF(F172&lt;3,0,VLOOKUP(F172,súly,3,TRUE))</f>
        <v>0</v>
      </c>
      <c r="G173" s="4">
        <f>IF(G172&lt;lány!$D$2,0,VLOOKUP(G172,hfut,3,TRUE))</f>
        <v>0</v>
      </c>
      <c r="H173" s="56"/>
      <c r="I173" s="72"/>
      <c r="L173"/>
    </row>
    <row r="174" spans="1:12" ht="12.75" customHeight="1">
      <c r="A174" s="57"/>
      <c r="B174" s="49"/>
      <c r="C174" s="11"/>
      <c r="D174" s="45"/>
      <c r="E174" s="11"/>
      <c r="F174" s="11"/>
      <c r="G174" s="12"/>
      <c r="H174" s="59">
        <f>SUM(C175:G175)</f>
        <v>0</v>
      </c>
      <c r="I174" s="72"/>
      <c r="L174"/>
    </row>
    <row r="175" spans="1:12" ht="12.75" customHeight="1">
      <c r="A175" s="58"/>
      <c r="B175" s="51"/>
      <c r="C175" s="4">
        <f>IF(C174&lt;11.3,0,VLOOKUP(C174,rfut,5,TRUE))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IF(F174&lt;3,0,VLOOKUP(F174,súly,3,TRUE))</f>
        <v>0</v>
      </c>
      <c r="G175" s="4">
        <f>IF(G174&lt;lány!$D$2,0,VLOOKUP(G174,hfut,3,TRUE))</f>
        <v>0</v>
      </c>
      <c r="H175" s="60"/>
      <c r="I175" s="72"/>
      <c r="L175"/>
    </row>
    <row r="176" spans="1:12" ht="12.75" customHeight="1">
      <c r="A176" s="62"/>
      <c r="B176" s="49"/>
      <c r="C176" s="13"/>
      <c r="D176" s="46"/>
      <c r="E176" s="13"/>
      <c r="F176" s="13"/>
      <c r="G176" s="14"/>
      <c r="H176" s="59">
        <f>SUM(C177:G177)</f>
        <v>0</v>
      </c>
      <c r="I176" s="72"/>
      <c r="L176"/>
    </row>
    <row r="177" spans="1:12" ht="13.5" customHeight="1" thickBot="1">
      <c r="A177" s="63"/>
      <c r="B177" s="50"/>
      <c r="C177" s="5">
        <f>IF(C176&lt;11.3,0,VLOOKUP(C176,rfut,5,TRUE))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IF(F176&lt;3,0,VLOOKUP(F176,súly,3,TRUE))</f>
        <v>0</v>
      </c>
      <c r="G177" s="5">
        <f>IF(G176&lt;lány!$D$2,0,VLOOKUP(G176,hfut,3,TRUE))</f>
        <v>0</v>
      </c>
      <c r="H177" s="61"/>
      <c r="I177" s="73"/>
      <c r="L177"/>
    </row>
    <row r="178" ht="13.5" thickTop="1">
      <c r="L178"/>
    </row>
    <row r="179" ht="13.5" thickBot="1">
      <c r="L179"/>
    </row>
    <row r="180" spans="1:12" ht="26.25" thickTop="1">
      <c r="A180" s="52"/>
      <c r="B180" s="53"/>
      <c r="C180" s="54"/>
      <c r="D180" s="54"/>
      <c r="E180" s="54"/>
      <c r="F180" s="54"/>
      <c r="G180" s="54"/>
      <c r="H180" s="54"/>
      <c r="I180" s="74"/>
      <c r="L180"/>
    </row>
    <row r="181" spans="1:12" ht="12.75" customHeight="1">
      <c r="A181" s="2" t="s">
        <v>1</v>
      </c>
      <c r="B181" s="33" t="s">
        <v>87</v>
      </c>
      <c r="C181" s="3" t="s">
        <v>91</v>
      </c>
      <c r="D181" s="3" t="s">
        <v>82</v>
      </c>
      <c r="E181" s="3" t="s">
        <v>84</v>
      </c>
      <c r="F181" s="3" t="s">
        <v>86</v>
      </c>
      <c r="G181" s="3" t="s">
        <v>85</v>
      </c>
      <c r="H181" s="3" t="s">
        <v>0</v>
      </c>
      <c r="I181" s="75"/>
      <c r="L181"/>
    </row>
    <row r="182" spans="1:12" ht="12.75" customHeight="1">
      <c r="A182" s="64"/>
      <c r="B182" s="49"/>
      <c r="C182" s="11"/>
      <c r="D182" s="45"/>
      <c r="E182" s="11"/>
      <c r="F182" s="11"/>
      <c r="G182" s="32"/>
      <c r="H182" s="55">
        <f>SUM(C183:G183)</f>
        <v>0</v>
      </c>
      <c r="I182" s="71">
        <f>SUM(H182:H193)-MIN(H182:H193)</f>
        <v>0</v>
      </c>
      <c r="L182"/>
    </row>
    <row r="183" spans="1:12" ht="12.75" customHeight="1">
      <c r="A183" s="64"/>
      <c r="B183" s="51"/>
      <c r="C183" s="4">
        <f>IF(C182&lt;11.3,0,VLOOKUP(C182,rfut,5,TRUE))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IF(F182&lt;3,0,VLOOKUP(F182,súly,3,TRUE))</f>
        <v>0</v>
      </c>
      <c r="G183" s="4">
        <f>IF(G182&lt;lány!$D$2,0,VLOOKUP(G182,hfut,3,TRUE))</f>
        <v>0</v>
      </c>
      <c r="H183" s="56"/>
      <c r="I183" s="72"/>
      <c r="L183"/>
    </row>
    <row r="184" spans="1:12" ht="12.75" customHeight="1">
      <c r="A184" s="64"/>
      <c r="B184" s="49"/>
      <c r="C184" s="11"/>
      <c r="D184" s="45"/>
      <c r="E184" s="11"/>
      <c r="F184" s="11"/>
      <c r="G184" s="12"/>
      <c r="H184" s="55">
        <f>SUM(C185:G185)</f>
        <v>0</v>
      </c>
      <c r="I184" s="72"/>
      <c r="L184"/>
    </row>
    <row r="185" spans="1:12" ht="12.75" customHeight="1">
      <c r="A185" s="64"/>
      <c r="B185" s="51"/>
      <c r="C185" s="4">
        <f>IF(C184&lt;11.3,0,VLOOKUP(C184,rfut,5,TRUE))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IF(F184&lt;3,0,VLOOKUP(F184,súly,3,TRUE))</f>
        <v>0</v>
      </c>
      <c r="G185" s="4">
        <f>IF(G184&lt;lány!$D$2,0,VLOOKUP(G184,hfut,3,TRUE))</f>
        <v>0</v>
      </c>
      <c r="H185" s="56"/>
      <c r="I185" s="72"/>
      <c r="L185"/>
    </row>
    <row r="186" spans="1:12" ht="12.75" customHeight="1">
      <c r="A186" s="64"/>
      <c r="B186" s="49"/>
      <c r="C186" s="11"/>
      <c r="D186" s="45"/>
      <c r="E186" s="11"/>
      <c r="F186" s="11"/>
      <c r="G186" s="12"/>
      <c r="H186" s="55">
        <f>SUM(C187:G187)</f>
        <v>0</v>
      </c>
      <c r="I186" s="72"/>
      <c r="L186"/>
    </row>
    <row r="187" spans="1:12" ht="12.75" customHeight="1">
      <c r="A187" s="64"/>
      <c r="B187" s="51"/>
      <c r="C187" s="4">
        <f>IF(C186&lt;11.3,0,VLOOKUP(C186,rfut,5,TRUE))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IF(F186&lt;3,0,VLOOKUP(F186,súly,3,TRUE))</f>
        <v>0</v>
      </c>
      <c r="G187" s="4">
        <f>IF(G186&lt;lány!$D$2,0,VLOOKUP(G186,hfut,3,TRUE))</f>
        <v>0</v>
      </c>
      <c r="H187" s="56"/>
      <c r="I187" s="72"/>
      <c r="L187"/>
    </row>
    <row r="188" spans="1:12" ht="12.75" customHeight="1">
      <c r="A188" s="64"/>
      <c r="B188" s="49"/>
      <c r="C188" s="11"/>
      <c r="D188" s="45"/>
      <c r="E188" s="11"/>
      <c r="F188" s="11"/>
      <c r="G188" s="12"/>
      <c r="H188" s="55">
        <f>SUM(C189:G189)</f>
        <v>0</v>
      </c>
      <c r="I188" s="72"/>
      <c r="L188"/>
    </row>
    <row r="189" spans="1:12" ht="12.75" customHeight="1">
      <c r="A189" s="64"/>
      <c r="B189" s="51"/>
      <c r="C189" s="4">
        <f>IF(C188&lt;11.3,0,VLOOKUP(C188,rfut,5,TRUE))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IF(F188&lt;3,0,VLOOKUP(F188,súly,3,TRUE))</f>
        <v>0</v>
      </c>
      <c r="G189" s="4">
        <f>IF(G188&lt;lány!$D$2,0,VLOOKUP(G188,hfut,3,TRUE))</f>
        <v>0</v>
      </c>
      <c r="H189" s="56"/>
      <c r="I189" s="72"/>
      <c r="L189"/>
    </row>
    <row r="190" spans="1:12" ht="12.75" customHeight="1">
      <c r="A190" s="57"/>
      <c r="B190" s="49"/>
      <c r="C190" s="11"/>
      <c r="D190" s="45"/>
      <c r="E190" s="11"/>
      <c r="F190" s="11"/>
      <c r="G190" s="12"/>
      <c r="H190" s="59">
        <f>SUM(C191:G191)</f>
        <v>0</v>
      </c>
      <c r="I190" s="72"/>
      <c r="L190"/>
    </row>
    <row r="191" spans="1:12" ht="12.75" customHeight="1">
      <c r="A191" s="58"/>
      <c r="B191" s="51"/>
      <c r="C191" s="4">
        <f>IF(C190&lt;11.3,0,VLOOKUP(C190,rfut,5,TRUE))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IF(F190&lt;3,0,VLOOKUP(F190,súly,3,TRUE))</f>
        <v>0</v>
      </c>
      <c r="G191" s="4">
        <f>IF(G190&lt;lány!$D$2,0,VLOOKUP(G190,hfut,3,TRUE))</f>
        <v>0</v>
      </c>
      <c r="H191" s="60"/>
      <c r="I191" s="72"/>
      <c r="L191"/>
    </row>
    <row r="192" spans="1:12" ht="12.75" customHeight="1">
      <c r="A192" s="62"/>
      <c r="B192" s="49"/>
      <c r="C192" s="13"/>
      <c r="D192" s="46"/>
      <c r="E192" s="13"/>
      <c r="F192" s="13"/>
      <c r="G192" s="14"/>
      <c r="H192" s="60">
        <f>SUM(C193:G193)</f>
        <v>0</v>
      </c>
      <c r="I192" s="72"/>
      <c r="L192"/>
    </row>
    <row r="193" spans="1:12" ht="13.5" customHeight="1" thickBot="1">
      <c r="A193" s="63"/>
      <c r="B193" s="50"/>
      <c r="C193" s="5">
        <f>IF(C192&lt;11.3,0,VLOOKUP(C192,rfut,5,TRUE))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IF(F192&lt;3,0,VLOOKUP(F192,súly,3,TRUE))</f>
        <v>0</v>
      </c>
      <c r="G193" s="5">
        <f>IF(G192&lt;lány!$D$2,0,VLOOKUP(G192,hfut,3,TRUE))</f>
        <v>0</v>
      </c>
      <c r="H193" s="61"/>
      <c r="I193" s="73"/>
      <c r="L193"/>
    </row>
    <row r="194" ht="13.5" thickTop="1">
      <c r="L194"/>
    </row>
    <row r="195" ht="13.5" thickBot="1">
      <c r="L195"/>
    </row>
    <row r="196" spans="1:12" ht="26.25" thickTop="1">
      <c r="A196" s="52"/>
      <c r="B196" s="53"/>
      <c r="C196" s="54"/>
      <c r="D196" s="54"/>
      <c r="E196" s="54"/>
      <c r="F196" s="54"/>
      <c r="G196" s="54"/>
      <c r="H196" s="54"/>
      <c r="I196" s="74"/>
      <c r="L196"/>
    </row>
    <row r="197" spans="1:12" ht="12.75" customHeight="1">
      <c r="A197" s="2" t="s">
        <v>1</v>
      </c>
      <c r="B197" s="33" t="s">
        <v>87</v>
      </c>
      <c r="C197" s="3" t="s">
        <v>91</v>
      </c>
      <c r="D197" s="3" t="s">
        <v>82</v>
      </c>
      <c r="E197" s="3" t="s">
        <v>84</v>
      </c>
      <c r="F197" s="3" t="s">
        <v>86</v>
      </c>
      <c r="G197" s="3" t="s">
        <v>85</v>
      </c>
      <c r="H197" s="3" t="s">
        <v>0</v>
      </c>
      <c r="I197" s="75"/>
      <c r="L197"/>
    </row>
    <row r="198" spans="1:12" ht="12.75" customHeight="1">
      <c r="A198" s="64"/>
      <c r="B198" s="49"/>
      <c r="C198" s="11"/>
      <c r="D198" s="45"/>
      <c r="E198" s="11"/>
      <c r="F198" s="11"/>
      <c r="G198" s="32"/>
      <c r="H198" s="55">
        <f>SUM(C199:G199)</f>
        <v>0</v>
      </c>
      <c r="I198" s="71">
        <f>SUM(H198:H209)-MIN(H198:H209)</f>
        <v>0</v>
      </c>
      <c r="L198"/>
    </row>
    <row r="199" spans="1:12" ht="12.75" customHeight="1">
      <c r="A199" s="64"/>
      <c r="B199" s="51"/>
      <c r="C199" s="4">
        <f>IF(C198&lt;11.3,0,VLOOKUP(C198,rfut,5,TRUE))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IF(F198&lt;3,0,VLOOKUP(F198,súly,3,TRUE))</f>
        <v>0</v>
      </c>
      <c r="G199" s="4">
        <f>IF(G198&lt;lány!$D$2,0,VLOOKUP(G198,hfut,3,TRUE))</f>
        <v>0</v>
      </c>
      <c r="H199" s="56"/>
      <c r="I199" s="72"/>
      <c r="L199"/>
    </row>
    <row r="200" spans="1:12" ht="12.75" customHeight="1">
      <c r="A200" s="64"/>
      <c r="B200" s="49"/>
      <c r="C200" s="11"/>
      <c r="D200" s="45"/>
      <c r="E200" s="11"/>
      <c r="F200" s="11"/>
      <c r="G200" s="12"/>
      <c r="H200" s="55">
        <f>SUM(C201:G201)</f>
        <v>0</v>
      </c>
      <c r="I200" s="72"/>
      <c r="L200"/>
    </row>
    <row r="201" spans="1:12" ht="12.75" customHeight="1">
      <c r="A201" s="64"/>
      <c r="B201" s="51"/>
      <c r="C201" s="4">
        <f>IF(C200&lt;11.3,0,VLOOKUP(C200,rfut,5,TRUE))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IF(F200&lt;3,0,VLOOKUP(F200,súly,3,TRUE))</f>
        <v>0</v>
      </c>
      <c r="G201" s="4">
        <f>IF(G200&lt;lány!$D$2,0,VLOOKUP(G200,hfut,3,TRUE))</f>
        <v>0</v>
      </c>
      <c r="H201" s="56"/>
      <c r="I201" s="72"/>
      <c r="L201"/>
    </row>
    <row r="202" spans="1:12" ht="12.75" customHeight="1">
      <c r="A202" s="64"/>
      <c r="B202" s="49"/>
      <c r="C202" s="11"/>
      <c r="D202" s="45"/>
      <c r="E202" s="11"/>
      <c r="F202" s="11"/>
      <c r="G202" s="12"/>
      <c r="H202" s="55">
        <f>SUM(C203:G203)</f>
        <v>0</v>
      </c>
      <c r="I202" s="72"/>
      <c r="L202"/>
    </row>
    <row r="203" spans="1:12" ht="12.75" customHeight="1">
      <c r="A203" s="64"/>
      <c r="B203" s="51"/>
      <c r="C203" s="4">
        <f>IF(C202&lt;11.3,0,VLOOKUP(C202,rfut,5,TRUE))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IF(F202&lt;3,0,VLOOKUP(F202,súly,3,TRUE))</f>
        <v>0</v>
      </c>
      <c r="G203" s="4">
        <f>IF(G202&lt;lány!$D$2,0,VLOOKUP(G202,hfut,3,TRUE))</f>
        <v>0</v>
      </c>
      <c r="H203" s="56"/>
      <c r="I203" s="72"/>
      <c r="L203"/>
    </row>
    <row r="204" spans="1:12" ht="12.75" customHeight="1">
      <c r="A204" s="64"/>
      <c r="B204" s="49"/>
      <c r="C204" s="11"/>
      <c r="D204" s="45"/>
      <c r="E204" s="11"/>
      <c r="F204" s="11"/>
      <c r="G204" s="12"/>
      <c r="H204" s="55">
        <f>SUM(C205:G205)</f>
        <v>0</v>
      </c>
      <c r="I204" s="72"/>
      <c r="L204"/>
    </row>
    <row r="205" spans="1:12" ht="12.75" customHeight="1">
      <c r="A205" s="64"/>
      <c r="B205" s="51"/>
      <c r="C205" s="4">
        <f>IF(C204&lt;11.3,0,VLOOKUP(C204,rfut,5,TRUE))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IF(F204&lt;3,0,VLOOKUP(F204,súly,3,TRUE))</f>
        <v>0</v>
      </c>
      <c r="G205" s="4">
        <f>IF(G204&lt;lány!$D$2,0,VLOOKUP(G204,hfut,3,TRUE))</f>
        <v>0</v>
      </c>
      <c r="H205" s="56"/>
      <c r="I205" s="72"/>
      <c r="L205"/>
    </row>
    <row r="206" spans="1:12" ht="12.75" customHeight="1">
      <c r="A206" s="57"/>
      <c r="B206" s="49"/>
      <c r="C206" s="11"/>
      <c r="D206" s="45"/>
      <c r="E206" s="11"/>
      <c r="F206" s="11"/>
      <c r="G206" s="12"/>
      <c r="H206" s="59">
        <f>SUM(C207:G207)</f>
        <v>0</v>
      </c>
      <c r="I206" s="72"/>
      <c r="L206"/>
    </row>
    <row r="207" spans="1:12" ht="12.75" customHeight="1">
      <c r="A207" s="58"/>
      <c r="B207" s="51"/>
      <c r="C207" s="4">
        <f>IF(C206&lt;11.3,0,VLOOKUP(C206,rfut,5,TRUE))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IF(F206&lt;3,0,VLOOKUP(F206,súly,3,TRUE))</f>
        <v>0</v>
      </c>
      <c r="G207" s="4">
        <f>IF(G206&lt;lány!$D$2,0,VLOOKUP(G206,hfut,3,TRUE))</f>
        <v>0</v>
      </c>
      <c r="H207" s="60"/>
      <c r="I207" s="72"/>
      <c r="L207"/>
    </row>
    <row r="208" spans="1:12" ht="12.75" customHeight="1">
      <c r="A208" s="62"/>
      <c r="B208" s="49"/>
      <c r="C208" s="13"/>
      <c r="D208" s="46"/>
      <c r="E208" s="13"/>
      <c r="F208" s="13"/>
      <c r="G208" s="14"/>
      <c r="H208" s="60">
        <f>SUM(C209:G209)</f>
        <v>0</v>
      </c>
      <c r="I208" s="72"/>
      <c r="L208"/>
    </row>
    <row r="209" spans="1:12" ht="13.5" customHeight="1" thickBot="1">
      <c r="A209" s="63"/>
      <c r="B209" s="50"/>
      <c r="C209" s="5">
        <f>IF(C208&lt;11.3,0,VLOOKUP(C208,rfut,5,TRUE))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IF(F208&lt;3,0,VLOOKUP(F208,súly,3,TRUE))</f>
        <v>0</v>
      </c>
      <c r="G209" s="5">
        <f>IF(G208&lt;lány!$D$2,0,VLOOKUP(G208,hfut,3,TRUE))</f>
        <v>0</v>
      </c>
      <c r="H209" s="61"/>
      <c r="I209" s="73"/>
      <c r="L209"/>
    </row>
    <row r="210" ht="13.5" thickTop="1">
      <c r="L210"/>
    </row>
    <row r="211" ht="13.5" thickBot="1">
      <c r="L211"/>
    </row>
    <row r="212" spans="1:12" ht="26.25" thickTop="1">
      <c r="A212" s="52"/>
      <c r="B212" s="53"/>
      <c r="C212" s="54"/>
      <c r="D212" s="54"/>
      <c r="E212" s="54"/>
      <c r="F212" s="54"/>
      <c r="G212" s="54"/>
      <c r="H212" s="54"/>
      <c r="I212" s="74"/>
      <c r="L212"/>
    </row>
    <row r="213" spans="1:12" ht="12.75" customHeight="1">
      <c r="A213" s="2" t="s">
        <v>1</v>
      </c>
      <c r="B213" s="33" t="s">
        <v>87</v>
      </c>
      <c r="C213" s="3" t="s">
        <v>91</v>
      </c>
      <c r="D213" s="3" t="s">
        <v>82</v>
      </c>
      <c r="E213" s="3" t="s">
        <v>84</v>
      </c>
      <c r="F213" s="3" t="s">
        <v>86</v>
      </c>
      <c r="G213" s="3" t="s">
        <v>85</v>
      </c>
      <c r="H213" s="3" t="s">
        <v>0</v>
      </c>
      <c r="I213" s="75"/>
      <c r="L213"/>
    </row>
    <row r="214" spans="1:12" ht="12.75" customHeight="1">
      <c r="A214" s="64"/>
      <c r="B214" s="49"/>
      <c r="C214" s="11"/>
      <c r="D214" s="45"/>
      <c r="E214" s="11"/>
      <c r="F214" s="11"/>
      <c r="G214" s="32"/>
      <c r="H214" s="55">
        <f>SUM(C215:G215)</f>
        <v>0</v>
      </c>
      <c r="I214" s="71">
        <f>SUM(H214:H225)-MIN(H214:H225)</f>
        <v>0</v>
      </c>
      <c r="L214"/>
    </row>
    <row r="215" spans="1:12" ht="12.75" customHeight="1">
      <c r="A215" s="64"/>
      <c r="B215" s="51"/>
      <c r="C215" s="4">
        <f>IF(C214&lt;11.3,0,VLOOKUP(C214,rfut,5,TRUE))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IF(F214&lt;3,0,VLOOKUP(F214,súly,3,TRUE))</f>
        <v>0</v>
      </c>
      <c r="G215" s="4">
        <f>IF(G214&lt;lány!$D$2,0,VLOOKUP(G214,hfut,3,TRUE))</f>
        <v>0</v>
      </c>
      <c r="H215" s="56"/>
      <c r="I215" s="72"/>
      <c r="L215"/>
    </row>
    <row r="216" spans="1:12" ht="12.75" customHeight="1">
      <c r="A216" s="64"/>
      <c r="B216" s="49"/>
      <c r="C216" s="11"/>
      <c r="D216" s="45"/>
      <c r="E216" s="11"/>
      <c r="F216" s="11"/>
      <c r="G216" s="12"/>
      <c r="H216" s="55">
        <f>SUM(C217:G217)</f>
        <v>0</v>
      </c>
      <c r="I216" s="72"/>
      <c r="L216"/>
    </row>
    <row r="217" spans="1:12" ht="12.75" customHeight="1">
      <c r="A217" s="64"/>
      <c r="B217" s="51"/>
      <c r="C217" s="4">
        <f>IF(C216&lt;11.3,0,VLOOKUP(C216,rfut,5,TRUE))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IF(F216&lt;3,0,VLOOKUP(F216,súly,3,TRUE))</f>
        <v>0</v>
      </c>
      <c r="G217" s="4">
        <f>IF(G216&lt;lány!$D$2,0,VLOOKUP(G216,hfut,3,TRUE))</f>
        <v>0</v>
      </c>
      <c r="H217" s="56"/>
      <c r="I217" s="72"/>
      <c r="L217"/>
    </row>
    <row r="218" spans="1:12" ht="12.75" customHeight="1">
      <c r="A218" s="64"/>
      <c r="B218" s="49"/>
      <c r="C218" s="11"/>
      <c r="D218" s="45"/>
      <c r="E218" s="11"/>
      <c r="F218" s="11"/>
      <c r="G218" s="12"/>
      <c r="H218" s="55">
        <f>SUM(C219:G219)</f>
        <v>0</v>
      </c>
      <c r="I218" s="72"/>
      <c r="L218"/>
    </row>
    <row r="219" spans="1:12" ht="12.75" customHeight="1">
      <c r="A219" s="64"/>
      <c r="B219" s="51"/>
      <c r="C219" s="4">
        <f>IF(C218&lt;11.3,0,VLOOKUP(C218,rfut,5,TRUE))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IF(F218&lt;3,0,VLOOKUP(F218,súly,3,TRUE))</f>
        <v>0</v>
      </c>
      <c r="G219" s="4">
        <f>IF(G218&lt;lány!$D$2,0,VLOOKUP(G218,hfut,3,TRUE))</f>
        <v>0</v>
      </c>
      <c r="H219" s="56"/>
      <c r="I219" s="72"/>
      <c r="L219"/>
    </row>
    <row r="220" spans="1:12" ht="12.75" customHeight="1">
      <c r="A220" s="64"/>
      <c r="B220" s="49"/>
      <c r="C220" s="11"/>
      <c r="D220" s="45"/>
      <c r="E220" s="11"/>
      <c r="F220" s="11"/>
      <c r="G220" s="12"/>
      <c r="H220" s="55">
        <f>SUM(C221:G221)</f>
        <v>0</v>
      </c>
      <c r="I220" s="72"/>
      <c r="L220"/>
    </row>
    <row r="221" spans="1:12" ht="12.75" customHeight="1">
      <c r="A221" s="64"/>
      <c r="B221" s="51"/>
      <c r="C221" s="4">
        <f>IF(C220&lt;11.3,0,VLOOKUP(C220,rfut,5,TRUE))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IF(F220&lt;3,0,VLOOKUP(F220,súly,3,TRUE))</f>
        <v>0</v>
      </c>
      <c r="G221" s="4">
        <f>IF(G220&lt;lány!$D$2,0,VLOOKUP(G220,hfut,3,TRUE))</f>
        <v>0</v>
      </c>
      <c r="H221" s="56"/>
      <c r="I221" s="72"/>
      <c r="L221"/>
    </row>
    <row r="222" spans="1:12" ht="12.75" customHeight="1">
      <c r="A222" s="57"/>
      <c r="B222" s="49"/>
      <c r="C222" s="11"/>
      <c r="D222" s="45"/>
      <c r="E222" s="11"/>
      <c r="F222" s="11"/>
      <c r="G222" s="12"/>
      <c r="H222" s="59">
        <f>SUM(C223:G223)</f>
        <v>0</v>
      </c>
      <c r="I222" s="72"/>
      <c r="L222"/>
    </row>
    <row r="223" spans="1:12" ht="12.75" customHeight="1">
      <c r="A223" s="58"/>
      <c r="B223" s="51"/>
      <c r="C223" s="4">
        <f>IF(C222&lt;11.3,0,VLOOKUP(C222,rfut,5,TRUE))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IF(F222&lt;3,0,VLOOKUP(F222,súly,3,TRUE))</f>
        <v>0</v>
      </c>
      <c r="G223" s="4">
        <f>IF(G222&lt;lány!$D$2,0,VLOOKUP(G222,hfut,3,TRUE))</f>
        <v>0</v>
      </c>
      <c r="H223" s="60"/>
      <c r="I223" s="72"/>
      <c r="L223"/>
    </row>
    <row r="224" spans="1:12" ht="12.75" customHeight="1">
      <c r="A224" s="62"/>
      <c r="B224" s="49"/>
      <c r="C224" s="13"/>
      <c r="D224" s="46"/>
      <c r="E224" s="13"/>
      <c r="F224" s="13"/>
      <c r="G224" s="14"/>
      <c r="H224" s="60">
        <f>SUM(C225:G225)</f>
        <v>0</v>
      </c>
      <c r="I224" s="72"/>
      <c r="L224"/>
    </row>
    <row r="225" spans="1:12" ht="13.5" customHeight="1" thickBot="1">
      <c r="A225" s="63"/>
      <c r="B225" s="50"/>
      <c r="C225" s="5">
        <f>IF(C224&lt;11.3,0,VLOOKUP(C224,rfut,5,TRUE))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IF(F224&lt;3,0,VLOOKUP(F224,súly,3,TRUE))</f>
        <v>0</v>
      </c>
      <c r="G225" s="5">
        <f>IF(G224&lt;lány!$D$2,0,VLOOKUP(G224,hfut,3,TRUE))</f>
        <v>0</v>
      </c>
      <c r="H225" s="61"/>
      <c r="I225" s="73"/>
      <c r="L225"/>
    </row>
    <row r="226" ht="13.5" thickTop="1">
      <c r="L226"/>
    </row>
    <row r="227" ht="13.5" thickBot="1">
      <c r="L227"/>
    </row>
    <row r="228" spans="1:12" ht="26.25" thickTop="1">
      <c r="A228" s="52"/>
      <c r="B228" s="53"/>
      <c r="C228" s="54"/>
      <c r="D228" s="54"/>
      <c r="E228" s="54"/>
      <c r="F228" s="54"/>
      <c r="G228" s="54"/>
      <c r="H228" s="54"/>
      <c r="I228" s="74"/>
      <c r="L228"/>
    </row>
    <row r="229" spans="1:12" ht="12.75" customHeight="1">
      <c r="A229" s="2" t="s">
        <v>1</v>
      </c>
      <c r="B229" s="33" t="s">
        <v>87</v>
      </c>
      <c r="C229" s="3" t="s">
        <v>91</v>
      </c>
      <c r="D229" s="3" t="s">
        <v>82</v>
      </c>
      <c r="E229" s="3" t="s">
        <v>84</v>
      </c>
      <c r="F229" s="3" t="s">
        <v>86</v>
      </c>
      <c r="G229" s="3" t="s">
        <v>85</v>
      </c>
      <c r="H229" s="3" t="s">
        <v>0</v>
      </c>
      <c r="I229" s="75"/>
      <c r="L229"/>
    </row>
    <row r="230" spans="1:12" ht="12.75" customHeight="1">
      <c r="A230" s="64"/>
      <c r="B230" s="49"/>
      <c r="C230" s="11"/>
      <c r="D230" s="45"/>
      <c r="E230" s="11"/>
      <c r="F230" s="11"/>
      <c r="G230" s="32"/>
      <c r="H230" s="55">
        <f>SUM(C231:G231)</f>
        <v>0</v>
      </c>
      <c r="I230" s="71">
        <f>SUM(H230:H241)-MIN(H230:H241)</f>
        <v>0</v>
      </c>
      <c r="L230"/>
    </row>
    <row r="231" spans="1:12" ht="12.75" customHeight="1">
      <c r="A231" s="64"/>
      <c r="B231" s="51"/>
      <c r="C231" s="4">
        <f>IF(C230&lt;11.3,0,VLOOKUP(C230,rfut,5,TRUE))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IF(F230&lt;3,0,VLOOKUP(F230,súly,3,TRUE))</f>
        <v>0</v>
      </c>
      <c r="G231" s="4">
        <f>IF(G230&lt;lány!$D$2,0,VLOOKUP(G230,hfut,3,TRUE))</f>
        <v>0</v>
      </c>
      <c r="H231" s="56"/>
      <c r="I231" s="72"/>
      <c r="L231"/>
    </row>
    <row r="232" spans="1:12" ht="12.75" customHeight="1">
      <c r="A232" s="64"/>
      <c r="B232" s="49"/>
      <c r="C232" s="11"/>
      <c r="D232" s="45"/>
      <c r="E232" s="11"/>
      <c r="F232" s="11"/>
      <c r="G232" s="12"/>
      <c r="H232" s="55">
        <f>SUM(C233:G233)</f>
        <v>0</v>
      </c>
      <c r="I232" s="72"/>
      <c r="L232"/>
    </row>
    <row r="233" spans="1:12" ht="12.75" customHeight="1">
      <c r="A233" s="64"/>
      <c r="B233" s="51"/>
      <c r="C233" s="4">
        <f>IF(C232&lt;11.3,0,VLOOKUP(C232,rfut,5,TRUE))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IF(F232&lt;3,0,VLOOKUP(F232,súly,3,TRUE))</f>
        <v>0</v>
      </c>
      <c r="G233" s="4">
        <f>IF(G232&lt;lány!$D$2,0,VLOOKUP(G232,hfut,3,TRUE))</f>
        <v>0</v>
      </c>
      <c r="H233" s="56"/>
      <c r="I233" s="72"/>
      <c r="L233"/>
    </row>
    <row r="234" spans="1:12" ht="12.75" customHeight="1">
      <c r="A234" s="64"/>
      <c r="B234" s="49"/>
      <c r="C234" s="11"/>
      <c r="D234" s="45"/>
      <c r="E234" s="11"/>
      <c r="F234" s="11"/>
      <c r="G234" s="12"/>
      <c r="H234" s="55">
        <f>SUM(C235:G235)</f>
        <v>0</v>
      </c>
      <c r="I234" s="72"/>
      <c r="L234"/>
    </row>
    <row r="235" spans="1:12" ht="12.75" customHeight="1">
      <c r="A235" s="64"/>
      <c r="B235" s="51"/>
      <c r="C235" s="4">
        <f>IF(C234&lt;11.3,0,VLOOKUP(C234,rfut,5,TRUE))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IF(F234&lt;3,0,VLOOKUP(F234,súly,3,TRUE))</f>
        <v>0</v>
      </c>
      <c r="G235" s="4">
        <f>IF(G234&lt;lány!$D$2,0,VLOOKUP(G234,hfut,3,TRUE))</f>
        <v>0</v>
      </c>
      <c r="H235" s="56"/>
      <c r="I235" s="72"/>
      <c r="L235"/>
    </row>
    <row r="236" spans="1:12" ht="12.75" customHeight="1">
      <c r="A236" s="64"/>
      <c r="B236" s="49"/>
      <c r="C236" s="11"/>
      <c r="D236" s="45"/>
      <c r="E236" s="11"/>
      <c r="F236" s="11"/>
      <c r="G236" s="12"/>
      <c r="H236" s="55">
        <f>SUM(C237:G237)</f>
        <v>0</v>
      </c>
      <c r="I236" s="72"/>
      <c r="L236"/>
    </row>
    <row r="237" spans="1:12" ht="12.75" customHeight="1">
      <c r="A237" s="64"/>
      <c r="B237" s="51"/>
      <c r="C237" s="4">
        <f>IF(C236&lt;11.3,0,VLOOKUP(C236,rfut,5,TRUE))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IF(F236&lt;3,0,VLOOKUP(F236,súly,3,TRUE))</f>
        <v>0</v>
      </c>
      <c r="G237" s="4">
        <f>IF(G236&lt;lány!$D$2,0,VLOOKUP(G236,hfut,3,TRUE))</f>
        <v>0</v>
      </c>
      <c r="H237" s="56"/>
      <c r="I237" s="72"/>
      <c r="L237"/>
    </row>
    <row r="238" spans="1:12" ht="12.75" customHeight="1">
      <c r="A238" s="57"/>
      <c r="B238" s="49"/>
      <c r="C238" s="11"/>
      <c r="D238" s="45"/>
      <c r="E238" s="11"/>
      <c r="F238" s="11"/>
      <c r="G238" s="12"/>
      <c r="H238" s="59">
        <f>SUM(C239:G239)</f>
        <v>0</v>
      </c>
      <c r="I238" s="72"/>
      <c r="L238"/>
    </row>
    <row r="239" spans="1:12" ht="12.75" customHeight="1">
      <c r="A239" s="58"/>
      <c r="B239" s="51"/>
      <c r="C239" s="4">
        <f>IF(C238&lt;11.3,0,VLOOKUP(C238,rfut,5,TRUE))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IF(F238&lt;3,0,VLOOKUP(F238,súly,3,TRUE))</f>
        <v>0</v>
      </c>
      <c r="G239" s="4">
        <f>IF(G238&lt;lány!$D$2,0,VLOOKUP(G238,hfut,3,TRUE))</f>
        <v>0</v>
      </c>
      <c r="H239" s="60"/>
      <c r="I239" s="72"/>
      <c r="L239"/>
    </row>
    <row r="240" spans="1:12" ht="12.75" customHeight="1">
      <c r="A240" s="62"/>
      <c r="B240" s="49"/>
      <c r="C240" s="13"/>
      <c r="D240" s="46"/>
      <c r="E240" s="13"/>
      <c r="F240" s="13"/>
      <c r="G240" s="14"/>
      <c r="H240" s="60">
        <f>SUM(C241:G241)</f>
        <v>0</v>
      </c>
      <c r="I240" s="72"/>
      <c r="L240"/>
    </row>
    <row r="241" spans="1:12" ht="13.5" customHeight="1" thickBot="1">
      <c r="A241" s="63"/>
      <c r="B241" s="50"/>
      <c r="C241" s="5">
        <f>IF(C240&lt;11.3,0,VLOOKUP(C240,rfut,5,TRUE))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IF(F240&lt;3,0,VLOOKUP(F240,súly,3,TRUE))</f>
        <v>0</v>
      </c>
      <c r="G241" s="5">
        <f>IF(G240&lt;lány!$D$2,0,VLOOKUP(G240,hfut,3,TRUE))</f>
        <v>0</v>
      </c>
      <c r="H241" s="61"/>
      <c r="I241" s="73"/>
      <c r="L241"/>
    </row>
    <row r="242" ht="13.5" thickTop="1">
      <c r="L242"/>
    </row>
    <row r="243" ht="13.5" thickBot="1">
      <c r="L243"/>
    </row>
    <row r="244" spans="1:12" ht="26.25" thickTop="1">
      <c r="A244" s="52"/>
      <c r="B244" s="53"/>
      <c r="C244" s="54"/>
      <c r="D244" s="54"/>
      <c r="E244" s="54"/>
      <c r="F244" s="54"/>
      <c r="G244" s="54"/>
      <c r="H244" s="54"/>
      <c r="I244" s="74"/>
      <c r="L244"/>
    </row>
    <row r="245" spans="1:12" ht="12.75" customHeight="1">
      <c r="A245" s="2" t="s">
        <v>1</v>
      </c>
      <c r="B245" s="33" t="s">
        <v>87</v>
      </c>
      <c r="C245" s="3" t="s">
        <v>91</v>
      </c>
      <c r="D245" s="3" t="s">
        <v>82</v>
      </c>
      <c r="E245" s="3" t="s">
        <v>84</v>
      </c>
      <c r="F245" s="3" t="s">
        <v>86</v>
      </c>
      <c r="G245" s="3" t="s">
        <v>85</v>
      </c>
      <c r="H245" s="3" t="s">
        <v>0</v>
      </c>
      <c r="I245" s="75"/>
      <c r="L245"/>
    </row>
    <row r="246" spans="1:12" ht="12.75" customHeight="1">
      <c r="A246" s="64"/>
      <c r="B246" s="49"/>
      <c r="C246" s="11"/>
      <c r="D246" s="45"/>
      <c r="E246" s="11"/>
      <c r="F246" s="11"/>
      <c r="G246" s="32"/>
      <c r="H246" s="55">
        <f>SUM(C247:G247)</f>
        <v>0</v>
      </c>
      <c r="I246" s="71">
        <f>SUM(H246:H257)-MIN(H246:H257)</f>
        <v>0</v>
      </c>
      <c r="L246"/>
    </row>
    <row r="247" spans="1:12" ht="12.75" customHeight="1">
      <c r="A247" s="64"/>
      <c r="B247" s="51"/>
      <c r="C247" s="4">
        <f>IF(C246&lt;11.3,0,VLOOKUP(C246,rfut,5,TRUE))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IF(F246&lt;3,0,VLOOKUP(F246,súly,3,TRUE))</f>
        <v>0</v>
      </c>
      <c r="G247" s="4">
        <f>IF(G246&lt;lány!$D$2,0,VLOOKUP(G246,hfut,3,TRUE))</f>
        <v>0</v>
      </c>
      <c r="H247" s="56"/>
      <c r="I247" s="72"/>
      <c r="L247"/>
    </row>
    <row r="248" spans="1:12" ht="12.75" customHeight="1">
      <c r="A248" s="64"/>
      <c r="B248" s="49"/>
      <c r="C248" s="11"/>
      <c r="D248" s="45"/>
      <c r="E248" s="11"/>
      <c r="F248" s="11"/>
      <c r="G248" s="12"/>
      <c r="H248" s="55">
        <f>SUM(C249:G249)</f>
        <v>0</v>
      </c>
      <c r="I248" s="72"/>
      <c r="L248"/>
    </row>
    <row r="249" spans="1:12" ht="12.75" customHeight="1">
      <c r="A249" s="64"/>
      <c r="B249" s="51"/>
      <c r="C249" s="4">
        <f>IF(C248&lt;11.3,0,VLOOKUP(C248,rfut,5,TRUE))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IF(F248&lt;3,0,VLOOKUP(F248,súly,3,TRUE))</f>
        <v>0</v>
      </c>
      <c r="G249" s="4">
        <f>IF(G248&lt;lány!$D$2,0,VLOOKUP(G248,hfut,3,TRUE))</f>
        <v>0</v>
      </c>
      <c r="H249" s="56"/>
      <c r="I249" s="72"/>
      <c r="L249"/>
    </row>
    <row r="250" spans="1:12" ht="12.75" customHeight="1">
      <c r="A250" s="64"/>
      <c r="B250" s="49"/>
      <c r="C250" s="11"/>
      <c r="D250" s="45"/>
      <c r="E250" s="11"/>
      <c r="F250" s="11"/>
      <c r="G250" s="12"/>
      <c r="H250" s="55">
        <f>SUM(C251:G251)</f>
        <v>0</v>
      </c>
      <c r="I250" s="72"/>
      <c r="L250"/>
    </row>
    <row r="251" spans="1:12" ht="12.75" customHeight="1">
      <c r="A251" s="64"/>
      <c r="B251" s="51"/>
      <c r="C251" s="4">
        <f>IF(C250&lt;11.3,0,VLOOKUP(C250,rfut,5,TRUE))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IF(F250&lt;3,0,VLOOKUP(F250,súly,3,TRUE))</f>
        <v>0</v>
      </c>
      <c r="G251" s="4">
        <f>IF(G250&lt;lány!$D$2,0,VLOOKUP(G250,hfut,3,TRUE))</f>
        <v>0</v>
      </c>
      <c r="H251" s="56"/>
      <c r="I251" s="72"/>
      <c r="L251"/>
    </row>
    <row r="252" spans="1:12" ht="12.75" customHeight="1">
      <c r="A252" s="64"/>
      <c r="B252" s="49"/>
      <c r="C252" s="11"/>
      <c r="D252" s="45"/>
      <c r="E252" s="11"/>
      <c r="F252" s="11"/>
      <c r="G252" s="12"/>
      <c r="H252" s="55">
        <f>SUM(C253:G253)</f>
        <v>0</v>
      </c>
      <c r="I252" s="72"/>
      <c r="L252"/>
    </row>
    <row r="253" spans="1:12" ht="12.75" customHeight="1">
      <c r="A253" s="64"/>
      <c r="B253" s="51"/>
      <c r="C253" s="4">
        <f>IF(C252&lt;11.3,0,VLOOKUP(C252,rfut,5,TRUE))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IF(F252&lt;3,0,VLOOKUP(F252,súly,3,TRUE))</f>
        <v>0</v>
      </c>
      <c r="G253" s="4">
        <f>IF(G252&lt;lány!$D$2,0,VLOOKUP(G252,hfut,3,TRUE))</f>
        <v>0</v>
      </c>
      <c r="H253" s="56"/>
      <c r="I253" s="72"/>
      <c r="L253"/>
    </row>
    <row r="254" spans="1:12" ht="12.75" customHeight="1">
      <c r="A254" s="57"/>
      <c r="B254" s="49"/>
      <c r="C254" s="11"/>
      <c r="D254" s="45"/>
      <c r="E254" s="11"/>
      <c r="F254" s="11"/>
      <c r="G254" s="12"/>
      <c r="H254" s="59">
        <f>SUM(C255:G255)</f>
        <v>0</v>
      </c>
      <c r="I254" s="72"/>
      <c r="L254"/>
    </row>
    <row r="255" spans="1:12" ht="12.75" customHeight="1">
      <c r="A255" s="58"/>
      <c r="B255" s="51"/>
      <c r="C255" s="4">
        <f>IF(C254&lt;11.3,0,VLOOKUP(C254,rfut,5,TRUE))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IF(F254&lt;3,0,VLOOKUP(F254,súly,3,TRUE))</f>
        <v>0</v>
      </c>
      <c r="G255" s="4">
        <f>IF(G254&lt;lány!$D$2,0,VLOOKUP(G254,hfut,3,TRUE))</f>
        <v>0</v>
      </c>
      <c r="H255" s="60"/>
      <c r="I255" s="72"/>
      <c r="L255"/>
    </row>
    <row r="256" spans="1:12" ht="12.75" customHeight="1">
      <c r="A256" s="62"/>
      <c r="B256" s="49"/>
      <c r="C256" s="13"/>
      <c r="D256" s="46"/>
      <c r="E256" s="13"/>
      <c r="F256" s="13"/>
      <c r="G256" s="14"/>
      <c r="H256" s="60">
        <f>SUM(C257:G257)</f>
        <v>0</v>
      </c>
      <c r="I256" s="72"/>
      <c r="L256"/>
    </row>
    <row r="257" spans="1:12" ht="13.5" customHeight="1" thickBot="1">
      <c r="A257" s="63"/>
      <c r="B257" s="50"/>
      <c r="C257" s="5">
        <f>IF(C256&lt;11.3,0,VLOOKUP(C256,rfut,5,TRUE))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IF(F256&lt;3,0,VLOOKUP(F256,súly,3,TRUE))</f>
        <v>0</v>
      </c>
      <c r="G257" s="5">
        <f>IF(G256&lt;lány!$D$2,0,VLOOKUP(G256,hfut,3,TRUE))</f>
        <v>0</v>
      </c>
      <c r="H257" s="61"/>
      <c r="I257" s="73"/>
      <c r="L257"/>
    </row>
    <row r="258" ht="13.5" thickTop="1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  <row r="268" ht="12.75">
      <c r="L268"/>
    </row>
    <row r="269" ht="12.75">
      <c r="L269"/>
    </row>
    <row r="270" ht="12.75">
      <c r="L270"/>
    </row>
    <row r="271" ht="12.75">
      <c r="L271"/>
    </row>
    <row r="272" ht="12.75">
      <c r="L272"/>
    </row>
    <row r="273" ht="12.75">
      <c r="L273"/>
    </row>
    <row r="274" ht="12.75">
      <c r="L274"/>
    </row>
    <row r="275" ht="12.75">
      <c r="L275"/>
    </row>
    <row r="276" ht="12.75">
      <c r="L276"/>
    </row>
    <row r="277" ht="12.75">
      <c r="L277"/>
    </row>
    <row r="278" ht="12.75">
      <c r="L278"/>
    </row>
    <row r="279" ht="12.75">
      <c r="L279"/>
    </row>
    <row r="280" ht="12.75">
      <c r="L280"/>
    </row>
    <row r="281" ht="12.75">
      <c r="L281"/>
    </row>
    <row r="282" ht="12.75">
      <c r="L282"/>
    </row>
    <row r="283" ht="12.75">
      <c r="L283"/>
    </row>
    <row r="284" ht="12.75">
      <c r="L284"/>
    </row>
    <row r="285" ht="12.75">
      <c r="L285"/>
    </row>
    <row r="286" ht="12.75">
      <c r="L286"/>
    </row>
    <row r="287" ht="12.75">
      <c r="L287"/>
    </row>
    <row r="288" ht="12.75">
      <c r="L288"/>
    </row>
    <row r="289" ht="12.75">
      <c r="L289"/>
    </row>
    <row r="290" ht="12.75">
      <c r="L290"/>
    </row>
    <row r="291" ht="12.75">
      <c r="L291"/>
    </row>
    <row r="292" ht="12.75">
      <c r="L292"/>
    </row>
    <row r="293" ht="12.75">
      <c r="L293"/>
    </row>
    <row r="294" ht="12.75">
      <c r="L294"/>
    </row>
    <row r="295" ht="12.75">
      <c r="L295"/>
    </row>
    <row r="296" ht="12.75">
      <c r="L296"/>
    </row>
    <row r="297" ht="12.75">
      <c r="L297"/>
    </row>
    <row r="298" ht="12.75">
      <c r="L298"/>
    </row>
    <row r="299" ht="12.75">
      <c r="L299"/>
    </row>
    <row r="300" ht="12.75">
      <c r="L300"/>
    </row>
    <row r="301" ht="12.75">
      <c r="L301"/>
    </row>
    <row r="302" ht="12.75">
      <c r="L302"/>
    </row>
    <row r="303" ht="12.75">
      <c r="L303"/>
    </row>
    <row r="304" ht="12.75">
      <c r="L304"/>
    </row>
    <row r="305" ht="12.75">
      <c r="L305"/>
    </row>
    <row r="306" ht="12.75">
      <c r="L306"/>
    </row>
    <row r="307" ht="12.75">
      <c r="L307"/>
    </row>
    <row r="308" ht="12.75">
      <c r="L308"/>
    </row>
    <row r="309" ht="12.75">
      <c r="L309"/>
    </row>
    <row r="310" ht="12.75">
      <c r="L310"/>
    </row>
    <row r="311" ht="12.75">
      <c r="L311"/>
    </row>
    <row r="312" ht="12.75">
      <c r="L312"/>
    </row>
    <row r="313" ht="12.75">
      <c r="L313"/>
    </row>
    <row r="314" ht="12.75">
      <c r="L314"/>
    </row>
    <row r="315" ht="12.75">
      <c r="L315"/>
    </row>
    <row r="316" ht="12.75">
      <c r="L316"/>
    </row>
    <row r="317" ht="12.75">
      <c r="L317"/>
    </row>
    <row r="318" ht="12.75">
      <c r="L318"/>
    </row>
    <row r="319" ht="12.75">
      <c r="L319"/>
    </row>
    <row r="320" ht="12.75">
      <c r="L320"/>
    </row>
    <row r="321" ht="12.75">
      <c r="L321"/>
    </row>
    <row r="322" ht="12.75">
      <c r="L322"/>
    </row>
    <row r="323" ht="12.75">
      <c r="L323"/>
    </row>
    <row r="324" ht="12.75">
      <c r="L324"/>
    </row>
    <row r="325" ht="12.75">
      <c r="L325"/>
    </row>
    <row r="326" ht="12.75">
      <c r="L326"/>
    </row>
    <row r="327" ht="12.75">
      <c r="L327"/>
    </row>
    <row r="328" ht="12.75">
      <c r="L328"/>
    </row>
    <row r="329" ht="12.75">
      <c r="L329"/>
    </row>
    <row r="330" ht="12.75">
      <c r="L330"/>
    </row>
    <row r="331" ht="12.75">
      <c r="L331"/>
    </row>
    <row r="332" ht="12.75">
      <c r="L332"/>
    </row>
    <row r="333" ht="12.75">
      <c r="L333"/>
    </row>
    <row r="334" ht="12.75">
      <c r="L334"/>
    </row>
    <row r="335" ht="12.75">
      <c r="L335"/>
    </row>
    <row r="336" ht="12.75">
      <c r="L336"/>
    </row>
    <row r="337" ht="12.75">
      <c r="L337"/>
    </row>
    <row r="338" ht="12.75">
      <c r="L338"/>
    </row>
    <row r="339" ht="12.75">
      <c r="L339"/>
    </row>
    <row r="340" ht="12.75">
      <c r="L340"/>
    </row>
    <row r="341" ht="12.75">
      <c r="L341"/>
    </row>
    <row r="342" ht="12.75">
      <c r="L342"/>
    </row>
    <row r="343" ht="12.75">
      <c r="L343"/>
    </row>
    <row r="344" ht="12.75">
      <c r="L344"/>
    </row>
    <row r="345" ht="12.75">
      <c r="L345"/>
    </row>
    <row r="346" ht="12.75">
      <c r="L346"/>
    </row>
    <row r="347" ht="12.75">
      <c r="L347"/>
    </row>
    <row r="348" ht="12.75">
      <c r="L348"/>
    </row>
    <row r="349" ht="12.75">
      <c r="L349"/>
    </row>
    <row r="350" ht="12.75">
      <c r="L350"/>
    </row>
    <row r="351" ht="12.75">
      <c r="L351"/>
    </row>
    <row r="352" ht="12.75">
      <c r="L352"/>
    </row>
    <row r="353" ht="12.75">
      <c r="L353"/>
    </row>
    <row r="354" ht="12.75">
      <c r="L354"/>
    </row>
    <row r="355" ht="12.75">
      <c r="L355"/>
    </row>
    <row r="356" ht="12.75">
      <c r="L356"/>
    </row>
    <row r="357" ht="12.75">
      <c r="L357"/>
    </row>
    <row r="358" ht="12.75">
      <c r="L358"/>
    </row>
    <row r="359" ht="12.75">
      <c r="L359"/>
    </row>
    <row r="360" ht="12.75">
      <c r="L360"/>
    </row>
    <row r="361" ht="12.75">
      <c r="L361"/>
    </row>
    <row r="362" ht="12.75">
      <c r="L362"/>
    </row>
    <row r="363" ht="12.75">
      <c r="L363"/>
    </row>
    <row r="364" ht="12.75">
      <c r="L364"/>
    </row>
    <row r="365" ht="12.75">
      <c r="L365"/>
    </row>
    <row r="366" ht="12.75">
      <c r="L366"/>
    </row>
    <row r="367" ht="12.75">
      <c r="L367"/>
    </row>
    <row r="368" ht="12.75">
      <c r="L368"/>
    </row>
    <row r="369" ht="12.75">
      <c r="L369"/>
    </row>
    <row r="370" ht="12.75">
      <c r="L370"/>
    </row>
    <row r="371" ht="12.75">
      <c r="L371"/>
    </row>
    <row r="372" ht="12.75">
      <c r="L372"/>
    </row>
    <row r="373" ht="12.75">
      <c r="L373"/>
    </row>
    <row r="374" ht="12.75">
      <c r="L374"/>
    </row>
    <row r="375" ht="12.75">
      <c r="L375"/>
    </row>
    <row r="376" ht="12.75">
      <c r="L376"/>
    </row>
    <row r="377" ht="12.75">
      <c r="L377"/>
    </row>
    <row r="378" ht="12.75">
      <c r="L378"/>
    </row>
    <row r="379" ht="12.75">
      <c r="L379"/>
    </row>
    <row r="380" ht="12.75">
      <c r="L380"/>
    </row>
    <row r="381" ht="12.75">
      <c r="L381"/>
    </row>
    <row r="382" ht="12.75">
      <c r="L382"/>
    </row>
    <row r="383" ht="12.75">
      <c r="L383"/>
    </row>
    <row r="384" ht="12.75">
      <c r="L384"/>
    </row>
    <row r="385" ht="12.75">
      <c r="L385"/>
    </row>
    <row r="386" ht="12.75">
      <c r="L386"/>
    </row>
    <row r="387" ht="12.75">
      <c r="L387"/>
    </row>
    <row r="388" ht="12.75">
      <c r="L388"/>
    </row>
    <row r="389" ht="12.75">
      <c r="L389"/>
    </row>
    <row r="390" ht="12.75">
      <c r="L390"/>
    </row>
    <row r="391" ht="12.75">
      <c r="L391"/>
    </row>
    <row r="392" ht="12.75">
      <c r="L392"/>
    </row>
    <row r="393" ht="12.75">
      <c r="L393"/>
    </row>
    <row r="394" ht="12.75">
      <c r="L394"/>
    </row>
    <row r="395" ht="12.75">
      <c r="L395"/>
    </row>
    <row r="396" ht="12.75">
      <c r="L396"/>
    </row>
    <row r="397" ht="12.75">
      <c r="L397"/>
    </row>
    <row r="398" ht="12.75">
      <c r="L398"/>
    </row>
    <row r="399" ht="12.75">
      <c r="L399"/>
    </row>
    <row r="400" ht="12.75">
      <c r="L400"/>
    </row>
    <row r="401" ht="12.75">
      <c r="L401"/>
    </row>
    <row r="402" ht="12.75">
      <c r="L402"/>
    </row>
    <row r="403" ht="12.75">
      <c r="L403"/>
    </row>
    <row r="404" ht="12.75">
      <c r="L404"/>
    </row>
    <row r="405" ht="12.75">
      <c r="L405"/>
    </row>
    <row r="406" ht="12.75">
      <c r="L406"/>
    </row>
    <row r="407" ht="12.75">
      <c r="L407"/>
    </row>
    <row r="408" ht="12.75">
      <c r="L408"/>
    </row>
    <row r="409" ht="12.75">
      <c r="L409"/>
    </row>
    <row r="410" ht="12.75">
      <c r="L410"/>
    </row>
    <row r="411" ht="12.75">
      <c r="L411"/>
    </row>
    <row r="412" ht="12.75">
      <c r="L412"/>
    </row>
    <row r="413" ht="12.75">
      <c r="L413"/>
    </row>
    <row r="414" ht="12.75">
      <c r="L414"/>
    </row>
    <row r="415" ht="12.75">
      <c r="L415"/>
    </row>
    <row r="416" ht="12.75">
      <c r="L416"/>
    </row>
    <row r="417" ht="12.75">
      <c r="L417"/>
    </row>
    <row r="418" ht="12.75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</sheetData>
  <sheetProtection password="E9F1" sheet="1" objects="1" scenarios="1" selectLockedCells="1"/>
  <protectedRanges>
    <protectedRange password="CC06" sqref="C5:G5 I2:I21 C11:G11 H22:I33 C15:G15 C21:G21 C13:G13 C17:G17 C19:G19 C37:H37 I36:I37 C23:G23 H38:I49 C27:G27 C25:G25 C29:G29 C41:G41 C33:G33 C39:G39 C31:G31 C43:G43 C45:G45 C47:G47 C7:G7 C9:G9 H4:H21 C3:H3 C49:G49 C53:H53 I52:I53 H54:I65 C57:G57 C55:G55 C59:G59 C61:G61 C63:G63 C65:G65 C69:H69 I68:I69 H70:I81 C73:G73 C71:G71 C75:G75 C77:G77 C79:G79 C81:G81 C85:H85 I84:I85 H86:I97 C89:G89 C87:G87 C91:G91 C93:G93 C95:G95 C97:G97 C101:H101 I100:I101 H102:I113 C105:G105 C103:G103 C107:G107 C109:G109 C111:G111 C113:G113 C117:H117 I116:I117 H118:I129 C121:G121 C119:G119 C123:G123 C125:G125 C127:G127 C129:G129 C133:H133 I132:I133 H134:I145 C137:G137 C135:G135 C139:G139 C141:G141 C143:G143 C145:G145 C149:H149 I148:I149 H150:I161 C153:G153 C151:G151 C155:G155 C157:G157 C159:G159 C161:G161 C165:H165 I164:I165 H166:I177 C169:G169 C167:G167 C171:G171 C173:G173 C175:G175 C177:G177 C181:H181 I180:I181 H182:I193 C185:G185 C183:G183 C187:G187 C189:G189 C191:G191 C193:G193 C197:H197 I196:I197 H198:I209 C201:G201 C199:G199 C203:G203 C205:G205 C207:G207 C209:G209 C213:H213 I212:I213 H214:I225 C217:G217 C215:G215 C219:G219 C221:G221 C223:G223 C225:G225 C229:H229 I228:I229 H230:I241 C233:G233 C231:G231 C235:G235 C237:G237 C239:G239 C241:G241 C245:H245 I244:I245 H246:I257 C249:G249 C247:G247 C251:G251 C253:G253 C255:G255 C257:G257" name="Tartom?ny1"/>
  </protectedRanges>
  <mergeCells count="356">
    <mergeCell ref="A254:A255"/>
    <mergeCell ref="H254:H255"/>
    <mergeCell ref="B250:B251"/>
    <mergeCell ref="H250:H251"/>
    <mergeCell ref="A252:A253"/>
    <mergeCell ref="B252:B253"/>
    <mergeCell ref="H252:H253"/>
    <mergeCell ref="B254:B255"/>
    <mergeCell ref="A246:A247"/>
    <mergeCell ref="B246:B247"/>
    <mergeCell ref="H246:H247"/>
    <mergeCell ref="I246:I257"/>
    <mergeCell ref="A248:A249"/>
    <mergeCell ref="B248:B249"/>
    <mergeCell ref="H248:H249"/>
    <mergeCell ref="A250:A251"/>
    <mergeCell ref="A256:A257"/>
    <mergeCell ref="H256:H257"/>
    <mergeCell ref="A238:A239"/>
    <mergeCell ref="H238:H239"/>
    <mergeCell ref="A244:H244"/>
    <mergeCell ref="I244:I245"/>
    <mergeCell ref="I230:I241"/>
    <mergeCell ref="H234:H235"/>
    <mergeCell ref="A240:A241"/>
    <mergeCell ref="H240:H241"/>
    <mergeCell ref="A230:A231"/>
    <mergeCell ref="B238:B239"/>
    <mergeCell ref="A236:A237"/>
    <mergeCell ref="B236:B237"/>
    <mergeCell ref="H236:H237"/>
    <mergeCell ref="A232:A233"/>
    <mergeCell ref="B232:B233"/>
    <mergeCell ref="H232:H233"/>
    <mergeCell ref="A234:A235"/>
    <mergeCell ref="B234:B235"/>
    <mergeCell ref="I212:I213"/>
    <mergeCell ref="A228:H228"/>
    <mergeCell ref="I228:I229"/>
    <mergeCell ref="H216:H217"/>
    <mergeCell ref="A218:A219"/>
    <mergeCell ref="B218:B219"/>
    <mergeCell ref="H218:H219"/>
    <mergeCell ref="A220:A221"/>
    <mergeCell ref="B220:B221"/>
    <mergeCell ref="H220:H221"/>
    <mergeCell ref="I214:I225"/>
    <mergeCell ref="A216:A217"/>
    <mergeCell ref="B216:B217"/>
    <mergeCell ref="H222:H223"/>
    <mergeCell ref="A224:A225"/>
    <mergeCell ref="H224:H225"/>
    <mergeCell ref="A222:A223"/>
    <mergeCell ref="A204:A205"/>
    <mergeCell ref="B204:B205"/>
    <mergeCell ref="H204:H205"/>
    <mergeCell ref="A214:A215"/>
    <mergeCell ref="B214:B215"/>
    <mergeCell ref="H214:H215"/>
    <mergeCell ref="A208:A209"/>
    <mergeCell ref="H208:H209"/>
    <mergeCell ref="A196:H196"/>
    <mergeCell ref="I196:I197"/>
    <mergeCell ref="A198:A199"/>
    <mergeCell ref="B198:B199"/>
    <mergeCell ref="H198:H199"/>
    <mergeCell ref="I198:I209"/>
    <mergeCell ref="A200:A201"/>
    <mergeCell ref="B200:B201"/>
    <mergeCell ref="B202:B203"/>
    <mergeCell ref="H202:H203"/>
    <mergeCell ref="H200:H201"/>
    <mergeCell ref="A202:A203"/>
    <mergeCell ref="I16:I17"/>
    <mergeCell ref="I18:I19"/>
    <mergeCell ref="I30:I31"/>
    <mergeCell ref="I32:I33"/>
    <mergeCell ref="I22:I23"/>
    <mergeCell ref="I24:I25"/>
    <mergeCell ref="I26:I27"/>
    <mergeCell ref="I28:I29"/>
    <mergeCell ref="B18:B19"/>
    <mergeCell ref="H12:H13"/>
    <mergeCell ref="H14:H15"/>
    <mergeCell ref="H16:H17"/>
    <mergeCell ref="H18:H19"/>
    <mergeCell ref="B12:B13"/>
    <mergeCell ref="B14:B15"/>
    <mergeCell ref="H4:H5"/>
    <mergeCell ref="H6:H7"/>
    <mergeCell ref="H8:H9"/>
    <mergeCell ref="H10:H11"/>
    <mergeCell ref="I12:I13"/>
    <mergeCell ref="I14:I15"/>
    <mergeCell ref="I4:I5"/>
    <mergeCell ref="I6:I7"/>
    <mergeCell ref="I8:I9"/>
    <mergeCell ref="I10:I11"/>
    <mergeCell ref="A14:A15"/>
    <mergeCell ref="A12:A13"/>
    <mergeCell ref="A10:A11"/>
    <mergeCell ref="A8:A9"/>
    <mergeCell ref="B4:B5"/>
    <mergeCell ref="B6:B7"/>
    <mergeCell ref="B8:B9"/>
    <mergeCell ref="B10:B11"/>
    <mergeCell ref="A6:A7"/>
    <mergeCell ref="A4:A5"/>
    <mergeCell ref="A52:H52"/>
    <mergeCell ref="I52:I53"/>
    <mergeCell ref="A48:A49"/>
    <mergeCell ref="H48:H49"/>
    <mergeCell ref="A36:H36"/>
    <mergeCell ref="I36:I37"/>
    <mergeCell ref="A38:A39"/>
    <mergeCell ref="B38:B39"/>
    <mergeCell ref="B48:B49"/>
    <mergeCell ref="A54:A55"/>
    <mergeCell ref="B54:B55"/>
    <mergeCell ref="H54:H55"/>
    <mergeCell ref="I54:I65"/>
    <mergeCell ref="A56:A57"/>
    <mergeCell ref="B56:B57"/>
    <mergeCell ref="H56:H57"/>
    <mergeCell ref="A58:A59"/>
    <mergeCell ref="A62:A63"/>
    <mergeCell ref="H62:H63"/>
    <mergeCell ref="B58:B59"/>
    <mergeCell ref="H58:H59"/>
    <mergeCell ref="A60:A61"/>
    <mergeCell ref="B60:B61"/>
    <mergeCell ref="H60:H61"/>
    <mergeCell ref="B62:B63"/>
    <mergeCell ref="A72:A73"/>
    <mergeCell ref="B72:B73"/>
    <mergeCell ref="H72:H73"/>
    <mergeCell ref="A74:A75"/>
    <mergeCell ref="A64:A65"/>
    <mergeCell ref="H64:H65"/>
    <mergeCell ref="B64:B65"/>
    <mergeCell ref="H78:H79"/>
    <mergeCell ref="A80:A81"/>
    <mergeCell ref="H80:H81"/>
    <mergeCell ref="B80:B81"/>
    <mergeCell ref="A68:H68"/>
    <mergeCell ref="I68:I69"/>
    <mergeCell ref="A70:A71"/>
    <mergeCell ref="B70:B71"/>
    <mergeCell ref="H70:H71"/>
    <mergeCell ref="I70:I81"/>
    <mergeCell ref="A88:A89"/>
    <mergeCell ref="B88:B89"/>
    <mergeCell ref="H88:H89"/>
    <mergeCell ref="A90:A91"/>
    <mergeCell ref="B74:B75"/>
    <mergeCell ref="H74:H75"/>
    <mergeCell ref="A76:A77"/>
    <mergeCell ref="B76:B77"/>
    <mergeCell ref="H76:H77"/>
    <mergeCell ref="A78:A79"/>
    <mergeCell ref="A96:A97"/>
    <mergeCell ref="H96:H97"/>
    <mergeCell ref="B94:B95"/>
    <mergeCell ref="B96:B97"/>
    <mergeCell ref="A84:H84"/>
    <mergeCell ref="I84:I85"/>
    <mergeCell ref="A86:A87"/>
    <mergeCell ref="B86:B87"/>
    <mergeCell ref="H86:H87"/>
    <mergeCell ref="I86:I97"/>
    <mergeCell ref="B90:B91"/>
    <mergeCell ref="H90:H91"/>
    <mergeCell ref="A92:A93"/>
    <mergeCell ref="B92:B93"/>
    <mergeCell ref="H92:H93"/>
    <mergeCell ref="A94:A95"/>
    <mergeCell ref="H94:H95"/>
    <mergeCell ref="I100:I101"/>
    <mergeCell ref="A102:A103"/>
    <mergeCell ref="B102:B103"/>
    <mergeCell ref="H102:H103"/>
    <mergeCell ref="I102:I113"/>
    <mergeCell ref="A104:A105"/>
    <mergeCell ref="B104:B105"/>
    <mergeCell ref="H104:H105"/>
    <mergeCell ref="A106:A107"/>
    <mergeCell ref="H110:H111"/>
    <mergeCell ref="A100:H100"/>
    <mergeCell ref="A120:A121"/>
    <mergeCell ref="B120:B121"/>
    <mergeCell ref="H120:H121"/>
    <mergeCell ref="B106:B107"/>
    <mergeCell ref="H106:H107"/>
    <mergeCell ref="A108:A109"/>
    <mergeCell ref="B108:B109"/>
    <mergeCell ref="H108:H109"/>
    <mergeCell ref="A110:A111"/>
    <mergeCell ref="A116:H116"/>
    <mergeCell ref="I116:I117"/>
    <mergeCell ref="A112:A113"/>
    <mergeCell ref="H112:H113"/>
    <mergeCell ref="B110:B111"/>
    <mergeCell ref="B112:B113"/>
    <mergeCell ref="A118:A119"/>
    <mergeCell ref="B118:B119"/>
    <mergeCell ref="H118:H119"/>
    <mergeCell ref="I118:I129"/>
    <mergeCell ref="A122:A123"/>
    <mergeCell ref="B122:B123"/>
    <mergeCell ref="H122:H123"/>
    <mergeCell ref="A124:A125"/>
    <mergeCell ref="B124:B125"/>
    <mergeCell ref="H124:H125"/>
    <mergeCell ref="A126:A127"/>
    <mergeCell ref="H126:H127"/>
    <mergeCell ref="I132:I133"/>
    <mergeCell ref="A128:A129"/>
    <mergeCell ref="H128:H129"/>
    <mergeCell ref="B126:B127"/>
    <mergeCell ref="B128:B129"/>
    <mergeCell ref="A132:H132"/>
    <mergeCell ref="H136:H137"/>
    <mergeCell ref="A138:A139"/>
    <mergeCell ref="H142:H143"/>
    <mergeCell ref="A144:A145"/>
    <mergeCell ref="H144:H145"/>
    <mergeCell ref="B142:B143"/>
    <mergeCell ref="B144:B145"/>
    <mergeCell ref="A142:A143"/>
    <mergeCell ref="A134:A135"/>
    <mergeCell ref="B134:B135"/>
    <mergeCell ref="H134:H135"/>
    <mergeCell ref="B138:B139"/>
    <mergeCell ref="H138:H139"/>
    <mergeCell ref="A140:A141"/>
    <mergeCell ref="B140:B141"/>
    <mergeCell ref="H140:H141"/>
    <mergeCell ref="A136:A137"/>
    <mergeCell ref="B136:B137"/>
    <mergeCell ref="I148:I149"/>
    <mergeCell ref="A150:A151"/>
    <mergeCell ref="B150:B151"/>
    <mergeCell ref="H150:H151"/>
    <mergeCell ref="I150:I161"/>
    <mergeCell ref="A154:A155"/>
    <mergeCell ref="B154:B155"/>
    <mergeCell ref="H154:H155"/>
    <mergeCell ref="I134:I145"/>
    <mergeCell ref="A164:H164"/>
    <mergeCell ref="A160:A161"/>
    <mergeCell ref="H160:H161"/>
    <mergeCell ref="B158:B159"/>
    <mergeCell ref="B160:B161"/>
    <mergeCell ref="A148:H148"/>
    <mergeCell ref="A152:A153"/>
    <mergeCell ref="B152:B153"/>
    <mergeCell ref="H152:H153"/>
    <mergeCell ref="A168:A169"/>
    <mergeCell ref="B168:B169"/>
    <mergeCell ref="H168:H169"/>
    <mergeCell ref="A170:A171"/>
    <mergeCell ref="H172:H173"/>
    <mergeCell ref="A156:A157"/>
    <mergeCell ref="B156:B157"/>
    <mergeCell ref="H156:H157"/>
    <mergeCell ref="A158:A159"/>
    <mergeCell ref="H158:H159"/>
    <mergeCell ref="A192:A193"/>
    <mergeCell ref="H192:H193"/>
    <mergeCell ref="A186:A187"/>
    <mergeCell ref="A174:A175"/>
    <mergeCell ref="H174:H175"/>
    <mergeCell ref="A176:A177"/>
    <mergeCell ref="H176:H177"/>
    <mergeCell ref="B186:B187"/>
    <mergeCell ref="H186:H187"/>
    <mergeCell ref="B174:B175"/>
    <mergeCell ref="A190:A191"/>
    <mergeCell ref="H190:H191"/>
    <mergeCell ref="I180:I181"/>
    <mergeCell ref="A182:A183"/>
    <mergeCell ref="B182:B183"/>
    <mergeCell ref="H182:H183"/>
    <mergeCell ref="I182:I193"/>
    <mergeCell ref="A184:A185"/>
    <mergeCell ref="B184:B185"/>
    <mergeCell ref="H184:H185"/>
    <mergeCell ref="H188:H189"/>
    <mergeCell ref="A180:H180"/>
    <mergeCell ref="H44:H45"/>
    <mergeCell ref="A46:A47"/>
    <mergeCell ref="H46:H47"/>
    <mergeCell ref="B78:B79"/>
    <mergeCell ref="B176:B177"/>
    <mergeCell ref="A166:A167"/>
    <mergeCell ref="B166:B167"/>
    <mergeCell ref="H166:H167"/>
    <mergeCell ref="A172:A173"/>
    <mergeCell ref="B172:B173"/>
    <mergeCell ref="I38:I49"/>
    <mergeCell ref="A40:A41"/>
    <mergeCell ref="B40:B41"/>
    <mergeCell ref="H40:H41"/>
    <mergeCell ref="A42:A43"/>
    <mergeCell ref="B46:B47"/>
    <mergeCell ref="I164:I165"/>
    <mergeCell ref="I166:I177"/>
    <mergeCell ref="A188:A189"/>
    <mergeCell ref="B188:B189"/>
    <mergeCell ref="B42:B43"/>
    <mergeCell ref="H42:H43"/>
    <mergeCell ref="A44:A45"/>
    <mergeCell ref="I2:I3"/>
    <mergeCell ref="A2:H2"/>
    <mergeCell ref="H22:H23"/>
    <mergeCell ref="H24:H25"/>
    <mergeCell ref="A20:A21"/>
    <mergeCell ref="B20:B21"/>
    <mergeCell ref="H20:H21"/>
    <mergeCell ref="I20:I21"/>
    <mergeCell ref="A18:A19"/>
    <mergeCell ref="A16:A17"/>
    <mergeCell ref="A30:A31"/>
    <mergeCell ref="H26:H27"/>
    <mergeCell ref="H28:H29"/>
    <mergeCell ref="H30:H31"/>
    <mergeCell ref="B16:B17"/>
    <mergeCell ref="A32:A33"/>
    <mergeCell ref="B22:B23"/>
    <mergeCell ref="B24:B25"/>
    <mergeCell ref="B26:B27"/>
    <mergeCell ref="B28:B29"/>
    <mergeCell ref="A22:A23"/>
    <mergeCell ref="A24:A25"/>
    <mergeCell ref="A26:A27"/>
    <mergeCell ref="A28:A29"/>
    <mergeCell ref="H32:H33"/>
    <mergeCell ref="H38:H39"/>
    <mergeCell ref="B30:B31"/>
    <mergeCell ref="B32:B33"/>
    <mergeCell ref="B44:B45"/>
    <mergeCell ref="B240:B241"/>
    <mergeCell ref="B170:B171"/>
    <mergeCell ref="H170:H171"/>
    <mergeCell ref="B190:B191"/>
    <mergeCell ref="B192:B193"/>
    <mergeCell ref="B256:B257"/>
    <mergeCell ref="B206:B207"/>
    <mergeCell ref="B208:B209"/>
    <mergeCell ref="B224:B225"/>
    <mergeCell ref="B222:B223"/>
    <mergeCell ref="A212:H212"/>
    <mergeCell ref="B230:B231"/>
    <mergeCell ref="H230:H231"/>
    <mergeCell ref="A206:A207"/>
    <mergeCell ref="H206:H207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7" t="s">
        <v>118</v>
      </c>
      <c r="C1" s="47" t="s">
        <v>4</v>
      </c>
    </row>
    <row r="2" spans="1:3" ht="24.75" customHeight="1" thickBot="1" thickTop="1">
      <c r="A2" s="7" t="s">
        <v>6</v>
      </c>
      <c r="B2" s="9">
        <f>Beírás!$A$36</f>
        <v>0</v>
      </c>
      <c r="C2" s="10">
        <f>Beírás!$I$38</f>
        <v>0</v>
      </c>
    </row>
    <row r="3" spans="1:3" ht="24.75" customHeight="1" thickBot="1" thickTop="1">
      <c r="A3" s="7" t="s">
        <v>5</v>
      </c>
      <c r="B3" s="9" t="str">
        <f>Beírás!$A$52</f>
        <v>IBRÁNY</v>
      </c>
      <c r="C3" s="10">
        <f>Beírás!$I$54</f>
        <v>2360</v>
      </c>
    </row>
    <row r="4" spans="1:3" ht="24.75" customHeight="1" thickBot="1" thickTop="1">
      <c r="A4" s="7" t="s">
        <v>7</v>
      </c>
      <c r="B4" s="9" t="str">
        <f>Beírás!$A$68</f>
        <v>BUJ</v>
      </c>
      <c r="C4" s="10">
        <f>Beírás!$I$70</f>
        <v>2042</v>
      </c>
    </row>
    <row r="5" spans="1:3" ht="24.75" customHeight="1" thickBot="1" thickTop="1">
      <c r="A5" s="7" t="s">
        <v>8</v>
      </c>
      <c r="B5" s="9">
        <f>Beírás!$A$84</f>
        <v>0</v>
      </c>
      <c r="C5" s="10">
        <f>Beírás!$I$86</f>
        <v>0</v>
      </c>
    </row>
    <row r="6" spans="1:3" ht="24.75" customHeight="1" thickBot="1" thickTop="1">
      <c r="A6" s="7" t="s">
        <v>9</v>
      </c>
      <c r="B6" s="9">
        <f>Beírás!$A$100</f>
        <v>0</v>
      </c>
      <c r="C6" s="10">
        <f>Beírás!$I$102</f>
        <v>0</v>
      </c>
    </row>
    <row r="7" spans="1:3" ht="24.75" customHeight="1" thickBot="1" thickTop="1">
      <c r="A7" s="7" t="s">
        <v>10</v>
      </c>
      <c r="B7" s="9">
        <f>Beírás!$A$116</f>
        <v>0</v>
      </c>
      <c r="C7" s="10">
        <f>Beírás!$I$118</f>
        <v>0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Beírás!$I$134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Beírás!$I$150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Beírás!$I$166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Beírás!$I$182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Beírás!$I$198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Beírás!$I$214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Beírás!$I$230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Beírás!$I$246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tabSelected="1" zoomScalePageLayoutView="0" workbookViewId="0" topLeftCell="A1">
      <selection activeCell="E33" sqref="E33:E34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81" t="s">
        <v>119</v>
      </c>
      <c r="B1" s="81"/>
      <c r="C1" s="81"/>
      <c r="D1" s="81"/>
      <c r="E1" s="81"/>
    </row>
    <row r="2" spans="1:5" ht="15.75">
      <c r="A2" s="8" t="s">
        <v>55</v>
      </c>
      <c r="B2" s="48" t="s">
        <v>3</v>
      </c>
      <c r="C2" s="48" t="s">
        <v>92</v>
      </c>
      <c r="D2" s="48" t="s">
        <v>117</v>
      </c>
      <c r="E2" s="48" t="s">
        <v>4</v>
      </c>
    </row>
    <row r="3" spans="1:5" ht="6.75" customHeight="1">
      <c r="A3" s="79" t="s">
        <v>6</v>
      </c>
      <c r="B3" s="82" t="str">
        <f>Beírás!A4</f>
        <v>Vass Anett</v>
      </c>
      <c r="C3" s="80">
        <f>Beírás!B4</f>
        <v>2004</v>
      </c>
      <c r="D3" s="80" t="str">
        <f>Beírás!I4</f>
        <v>Gégény</v>
      </c>
      <c r="E3" s="83">
        <f>Beírás!H4</f>
        <v>568</v>
      </c>
    </row>
    <row r="4" spans="1:5" ht="6.75" customHeight="1">
      <c r="A4" s="79"/>
      <c r="B4" s="82"/>
      <c r="C4" s="80"/>
      <c r="D4" s="80"/>
      <c r="E4" s="83"/>
    </row>
    <row r="5" spans="1:5" ht="6.75" customHeight="1">
      <c r="A5" s="79" t="s">
        <v>5</v>
      </c>
      <c r="B5" s="82">
        <f>Beírás!A6</f>
        <v>0</v>
      </c>
      <c r="C5" s="80">
        <f>Beírás!B6</f>
        <v>0</v>
      </c>
      <c r="D5" s="80">
        <f>Beírás!I6</f>
        <v>0</v>
      </c>
      <c r="E5" s="83">
        <f>Beírás!H6</f>
        <v>0</v>
      </c>
    </row>
    <row r="6" spans="1:5" ht="6.75" customHeight="1">
      <c r="A6" s="79"/>
      <c r="B6" s="82"/>
      <c r="C6" s="80"/>
      <c r="D6" s="80"/>
      <c r="E6" s="83"/>
    </row>
    <row r="7" spans="1:5" ht="6.75" customHeight="1">
      <c r="A7" s="79" t="s">
        <v>7</v>
      </c>
      <c r="B7" s="82">
        <f>Beírás!A8</f>
        <v>0</v>
      </c>
      <c r="C7" s="80">
        <f>Beírás!B8</f>
        <v>0</v>
      </c>
      <c r="D7" s="80">
        <f>Beírás!I8</f>
        <v>0</v>
      </c>
      <c r="E7" s="83">
        <f>Beírás!H8</f>
        <v>0</v>
      </c>
    </row>
    <row r="8" spans="1:5" ht="6.75" customHeight="1">
      <c r="A8" s="79"/>
      <c r="B8" s="82"/>
      <c r="C8" s="80"/>
      <c r="D8" s="80"/>
      <c r="E8" s="83"/>
    </row>
    <row r="9" spans="1:5" ht="6.75" customHeight="1">
      <c r="A9" s="79" t="s">
        <v>8</v>
      </c>
      <c r="B9" s="82">
        <f>Beírás!A10</f>
        <v>0</v>
      </c>
      <c r="C9" s="80">
        <f>Beírás!B10</f>
        <v>0</v>
      </c>
      <c r="D9" s="80">
        <f>Beírás!I10</f>
        <v>0</v>
      </c>
      <c r="E9" s="83">
        <f>Beírás!H10</f>
        <v>0</v>
      </c>
    </row>
    <row r="10" spans="1:5" ht="6.75" customHeight="1">
      <c r="A10" s="79"/>
      <c r="B10" s="82"/>
      <c r="C10" s="80"/>
      <c r="D10" s="80"/>
      <c r="E10" s="83"/>
    </row>
    <row r="11" spans="1:5" ht="6.75" customHeight="1">
      <c r="A11" s="79" t="s">
        <v>9</v>
      </c>
      <c r="B11" s="82">
        <f>Beírás!A12</f>
        <v>0</v>
      </c>
      <c r="C11" s="80">
        <f>Beírás!B12</f>
        <v>0</v>
      </c>
      <c r="D11" s="80">
        <f>Beírás!I12</f>
        <v>0</v>
      </c>
      <c r="E11" s="83">
        <f>Beírás!H12</f>
        <v>0</v>
      </c>
    </row>
    <row r="12" spans="1:5" ht="6.75" customHeight="1">
      <c r="A12" s="79"/>
      <c r="B12" s="82"/>
      <c r="C12" s="80"/>
      <c r="D12" s="80"/>
      <c r="E12" s="83"/>
    </row>
    <row r="13" spans="1:5" ht="6.75" customHeight="1">
      <c r="A13" s="79" t="s">
        <v>10</v>
      </c>
      <c r="B13" s="82">
        <f>Beírás!A14</f>
        <v>0</v>
      </c>
      <c r="C13" s="80">
        <f>Beírás!B14</f>
        <v>0</v>
      </c>
      <c r="D13" s="80">
        <f>Beírás!I14</f>
        <v>0</v>
      </c>
      <c r="E13" s="83">
        <f>Beírás!H14</f>
        <v>0</v>
      </c>
    </row>
    <row r="14" spans="1:5" ht="6.75" customHeight="1">
      <c r="A14" s="79"/>
      <c r="B14" s="82"/>
      <c r="C14" s="80"/>
      <c r="D14" s="80"/>
      <c r="E14" s="83"/>
    </row>
    <row r="15" spans="1:5" ht="6.75" customHeight="1">
      <c r="A15" s="79" t="s">
        <v>11</v>
      </c>
      <c r="B15" s="82">
        <f>Beírás!A16</f>
        <v>0</v>
      </c>
      <c r="C15" s="80">
        <f>Beírás!B16</f>
        <v>0</v>
      </c>
      <c r="D15" s="80">
        <f>Beírás!I16</f>
        <v>0</v>
      </c>
      <c r="E15" s="83">
        <f>Beírás!H16</f>
        <v>0</v>
      </c>
    </row>
    <row r="16" spans="1:5" ht="6.75" customHeight="1">
      <c r="A16" s="79"/>
      <c r="B16" s="82"/>
      <c r="C16" s="80"/>
      <c r="D16" s="80"/>
      <c r="E16" s="83"/>
    </row>
    <row r="17" spans="1:5" ht="6.75" customHeight="1">
      <c r="A17" s="79" t="s">
        <v>12</v>
      </c>
      <c r="B17" s="82">
        <f>Beírás!A18</f>
        <v>0</v>
      </c>
      <c r="C17" s="80">
        <f>Beírás!B18</f>
        <v>0</v>
      </c>
      <c r="D17" s="80">
        <f>Beírás!I18</f>
        <v>0</v>
      </c>
      <c r="E17" s="83">
        <f>Beírás!H18</f>
        <v>0</v>
      </c>
    </row>
    <row r="18" spans="1:5" ht="6.75" customHeight="1">
      <c r="A18" s="79"/>
      <c r="B18" s="82"/>
      <c r="C18" s="80"/>
      <c r="D18" s="80"/>
      <c r="E18" s="83"/>
    </row>
    <row r="19" spans="1:5" ht="6.75" customHeight="1">
      <c r="A19" s="79" t="s">
        <v>13</v>
      </c>
      <c r="B19" s="82">
        <f>Beírás!A20</f>
        <v>0</v>
      </c>
      <c r="C19" s="80">
        <f>Beírás!B20</f>
        <v>0</v>
      </c>
      <c r="D19" s="80">
        <f>Beírás!I20</f>
        <v>0</v>
      </c>
      <c r="E19" s="83">
        <f>Beírás!H20</f>
        <v>0</v>
      </c>
    </row>
    <row r="20" spans="1:5" ht="6.75" customHeight="1">
      <c r="A20" s="79"/>
      <c r="B20" s="82"/>
      <c r="C20" s="80"/>
      <c r="D20" s="80"/>
      <c r="E20" s="83"/>
    </row>
    <row r="21" spans="1:5" ht="6.75" customHeight="1">
      <c r="A21" s="79" t="s">
        <v>14</v>
      </c>
      <c r="B21" s="82">
        <f>Beírás!A22</f>
        <v>0</v>
      </c>
      <c r="C21" s="80">
        <f>Beírás!B22</f>
        <v>0</v>
      </c>
      <c r="D21" s="80">
        <f>Beírás!I22</f>
        <v>0</v>
      </c>
      <c r="E21" s="83">
        <f>Beírás!H22</f>
        <v>0</v>
      </c>
    </row>
    <row r="22" spans="1:5" ht="6.75" customHeight="1">
      <c r="A22" s="79"/>
      <c r="B22" s="82"/>
      <c r="C22" s="80"/>
      <c r="D22" s="80"/>
      <c r="E22" s="83"/>
    </row>
    <row r="23" spans="1:5" ht="6.75" customHeight="1">
      <c r="A23" s="79" t="s">
        <v>15</v>
      </c>
      <c r="B23" s="82">
        <f>Beírás!A24</f>
        <v>0</v>
      </c>
      <c r="C23" s="80">
        <f>Beírás!B24</f>
        <v>0</v>
      </c>
      <c r="D23" s="80">
        <f>Beírás!I24</f>
        <v>0</v>
      </c>
      <c r="E23" s="83">
        <f>Beírás!H24</f>
        <v>0</v>
      </c>
    </row>
    <row r="24" spans="1:5" ht="6.75" customHeight="1">
      <c r="A24" s="79"/>
      <c r="B24" s="82"/>
      <c r="C24" s="80"/>
      <c r="D24" s="80"/>
      <c r="E24" s="83"/>
    </row>
    <row r="25" spans="1:5" ht="6.75" customHeight="1">
      <c r="A25" s="79" t="s">
        <v>16</v>
      </c>
      <c r="B25" s="82">
        <f>Beírás!A26</f>
        <v>0</v>
      </c>
      <c r="C25" s="80">
        <f>Beírás!B26</f>
        <v>0</v>
      </c>
      <c r="D25" s="80">
        <f>Beírás!I26</f>
        <v>0</v>
      </c>
      <c r="E25" s="83">
        <f>Beírás!H26</f>
        <v>0</v>
      </c>
    </row>
    <row r="26" spans="1:5" ht="6.75" customHeight="1">
      <c r="A26" s="79"/>
      <c r="B26" s="82"/>
      <c r="C26" s="80"/>
      <c r="D26" s="80"/>
      <c r="E26" s="83"/>
    </row>
    <row r="27" spans="1:5" ht="6.75" customHeight="1">
      <c r="A27" s="79" t="s">
        <v>17</v>
      </c>
      <c r="B27" s="82">
        <f>Beírás!A28</f>
        <v>0</v>
      </c>
      <c r="C27" s="80">
        <f>Beírás!B28</f>
        <v>0</v>
      </c>
      <c r="D27" s="80">
        <f>Beírás!I28</f>
        <v>0</v>
      </c>
      <c r="E27" s="83">
        <f>Beírás!H28</f>
        <v>0</v>
      </c>
    </row>
    <row r="28" spans="1:5" ht="6.75" customHeight="1">
      <c r="A28" s="79"/>
      <c r="B28" s="82"/>
      <c r="C28" s="80"/>
      <c r="D28" s="80"/>
      <c r="E28" s="83"/>
    </row>
    <row r="29" spans="1:5" ht="6.75" customHeight="1">
      <c r="A29" s="79" t="s">
        <v>18</v>
      </c>
      <c r="B29" s="82">
        <f>Beírás!A30</f>
        <v>0</v>
      </c>
      <c r="C29" s="80">
        <f>Beírás!B30</f>
        <v>0</v>
      </c>
      <c r="D29" s="80">
        <f>Beírás!I30</f>
        <v>0</v>
      </c>
      <c r="E29" s="83">
        <f>Beírás!H30</f>
        <v>0</v>
      </c>
    </row>
    <row r="30" spans="1:5" ht="6.75" customHeight="1">
      <c r="A30" s="79"/>
      <c r="B30" s="82"/>
      <c r="C30" s="80"/>
      <c r="D30" s="80"/>
      <c r="E30" s="83"/>
    </row>
    <row r="31" spans="1:5" ht="6.75" customHeight="1">
      <c r="A31" s="79" t="s">
        <v>19</v>
      </c>
      <c r="B31" s="82">
        <f>Beírás!A32</f>
        <v>0</v>
      </c>
      <c r="C31" s="80">
        <f>Beírás!B32</f>
        <v>0</v>
      </c>
      <c r="D31" s="80">
        <f>Beírás!I32</f>
        <v>0</v>
      </c>
      <c r="E31" s="83">
        <f>Beírás!H32</f>
        <v>0</v>
      </c>
    </row>
    <row r="32" spans="1:5" ht="6.75" customHeight="1">
      <c r="A32" s="79"/>
      <c r="B32" s="82"/>
      <c r="C32" s="80"/>
      <c r="D32" s="80"/>
      <c r="E32" s="83"/>
    </row>
    <row r="33" spans="1:5" ht="6.75" customHeight="1">
      <c r="A33" s="79" t="s">
        <v>20</v>
      </c>
      <c r="B33" s="82">
        <f>Beírás!A38</f>
        <v>0</v>
      </c>
      <c r="C33" s="80">
        <f>Beírás!B38</f>
        <v>0</v>
      </c>
      <c r="D33" s="80">
        <f>Beírás!$A$36</f>
        <v>0</v>
      </c>
      <c r="E33" s="83">
        <f>Beírás!H38</f>
        <v>0</v>
      </c>
    </row>
    <row r="34" spans="1:5" ht="6.75" customHeight="1">
      <c r="A34" s="79"/>
      <c r="B34" s="82"/>
      <c r="C34" s="80"/>
      <c r="D34" s="80"/>
      <c r="E34" s="83"/>
    </row>
    <row r="35" spans="1:5" ht="6.75" customHeight="1">
      <c r="A35" s="79" t="s">
        <v>21</v>
      </c>
      <c r="B35" s="82">
        <f>Beírás!A40</f>
        <v>0</v>
      </c>
      <c r="C35" s="80">
        <f>Beírás!B40</f>
        <v>0</v>
      </c>
      <c r="D35" s="80">
        <f>Beírás!$A$36</f>
        <v>0</v>
      </c>
      <c r="E35" s="83">
        <f>Beírás!H40</f>
        <v>0</v>
      </c>
    </row>
    <row r="36" spans="1:5" ht="6.75" customHeight="1">
      <c r="A36" s="79"/>
      <c r="B36" s="82"/>
      <c r="C36" s="80"/>
      <c r="D36" s="80"/>
      <c r="E36" s="83"/>
    </row>
    <row r="37" spans="1:5" ht="6.75" customHeight="1">
      <c r="A37" s="79" t="s">
        <v>22</v>
      </c>
      <c r="B37" s="82">
        <f>Beírás!A42</f>
        <v>0</v>
      </c>
      <c r="C37" s="80">
        <f>Beírás!B42</f>
        <v>0</v>
      </c>
      <c r="D37" s="80">
        <f>Beírás!$A$36</f>
        <v>0</v>
      </c>
      <c r="E37" s="83">
        <f>Beírás!H42</f>
        <v>0</v>
      </c>
    </row>
    <row r="38" spans="1:5" ht="6.75" customHeight="1">
      <c r="A38" s="79"/>
      <c r="B38" s="82"/>
      <c r="C38" s="80"/>
      <c r="D38" s="80"/>
      <c r="E38" s="83"/>
    </row>
    <row r="39" spans="1:5" ht="6.75" customHeight="1">
      <c r="A39" s="79" t="s">
        <v>23</v>
      </c>
      <c r="B39" s="82">
        <f>Beírás!A44</f>
        <v>0</v>
      </c>
      <c r="C39" s="80">
        <f>Beírás!B44</f>
        <v>0</v>
      </c>
      <c r="D39" s="80">
        <f>Beírás!$A$36</f>
        <v>0</v>
      </c>
      <c r="E39" s="83">
        <f>Beírás!H44</f>
        <v>0</v>
      </c>
    </row>
    <row r="40" spans="1:5" ht="6.75" customHeight="1">
      <c r="A40" s="79"/>
      <c r="B40" s="82"/>
      <c r="C40" s="80"/>
      <c r="D40" s="80"/>
      <c r="E40" s="83"/>
    </row>
    <row r="41" spans="1:5" ht="6.75" customHeight="1">
      <c r="A41" s="79" t="s">
        <v>24</v>
      </c>
      <c r="B41" s="82">
        <f>Beírás!A46</f>
        <v>0</v>
      </c>
      <c r="C41" s="80">
        <f>Beírás!B46</f>
        <v>0</v>
      </c>
      <c r="D41" s="80">
        <f>Beírás!$A$36</f>
        <v>0</v>
      </c>
      <c r="E41" s="83">
        <f>Beírás!H46</f>
        <v>0</v>
      </c>
    </row>
    <row r="42" spans="1:5" ht="6.75" customHeight="1">
      <c r="A42" s="79"/>
      <c r="B42" s="82"/>
      <c r="C42" s="80"/>
      <c r="D42" s="80"/>
      <c r="E42" s="83"/>
    </row>
    <row r="43" spans="1:5" ht="6.75" customHeight="1">
      <c r="A43" s="79" t="s">
        <v>25</v>
      </c>
      <c r="B43" s="82">
        <f>Beírás!A48</f>
        <v>0</v>
      </c>
      <c r="C43" s="80">
        <f>Beírás!B48</f>
        <v>0</v>
      </c>
      <c r="D43" s="80">
        <f>Beírás!$A$36</f>
        <v>0</v>
      </c>
      <c r="E43" s="83">
        <f>Beírás!H48</f>
        <v>0</v>
      </c>
    </row>
    <row r="44" spans="1:5" ht="6.75" customHeight="1">
      <c r="A44" s="79"/>
      <c r="B44" s="82"/>
      <c r="C44" s="80"/>
      <c r="D44" s="80"/>
      <c r="E44" s="83"/>
    </row>
    <row r="45" spans="1:5" ht="6.75" customHeight="1">
      <c r="A45" s="79" t="s">
        <v>26</v>
      </c>
      <c r="B45" s="82" t="str">
        <f>Beírás!A54</f>
        <v>Veres Laura</v>
      </c>
      <c r="C45" s="80">
        <f>Beírás!B54</f>
        <v>2004</v>
      </c>
      <c r="D45" s="80" t="str">
        <f>Beírás!$A$52</f>
        <v>IBRÁNY</v>
      </c>
      <c r="E45" s="83">
        <f>Beírás!H54</f>
        <v>504</v>
      </c>
    </row>
    <row r="46" spans="1:5" ht="6.75" customHeight="1">
      <c r="A46" s="79"/>
      <c r="B46" s="82"/>
      <c r="C46" s="80"/>
      <c r="D46" s="80"/>
      <c r="E46" s="83"/>
    </row>
    <row r="47" spans="1:5" ht="6.75" customHeight="1">
      <c r="A47" s="79" t="s">
        <v>27</v>
      </c>
      <c r="B47" s="82" t="str">
        <f>Beírás!A56</f>
        <v>Matyasovszki Timea</v>
      </c>
      <c r="C47" s="80">
        <f>Beírás!B56</f>
        <v>2004</v>
      </c>
      <c r="D47" s="80" t="str">
        <f>Beírás!$A$52</f>
        <v>IBRÁNY</v>
      </c>
      <c r="E47" s="83">
        <f>Beírás!H56</f>
        <v>529</v>
      </c>
    </row>
    <row r="48" spans="1:5" ht="6.75" customHeight="1">
      <c r="A48" s="79"/>
      <c r="B48" s="82"/>
      <c r="C48" s="80"/>
      <c r="D48" s="80"/>
      <c r="E48" s="83"/>
    </row>
    <row r="49" spans="1:5" ht="6.75" customHeight="1">
      <c r="A49" s="79" t="s">
        <v>28</v>
      </c>
      <c r="B49" s="82" t="str">
        <f>Beírás!A58</f>
        <v>Szűcs Virág</v>
      </c>
      <c r="C49" s="80">
        <f>Beírás!B58</f>
        <v>2003</v>
      </c>
      <c r="D49" s="80" t="str">
        <f>Beírás!$A$52</f>
        <v>IBRÁNY</v>
      </c>
      <c r="E49" s="83">
        <f>Beírás!H58</f>
        <v>386</v>
      </c>
    </row>
    <row r="50" spans="1:5" ht="6.75" customHeight="1">
      <c r="A50" s="79"/>
      <c r="B50" s="82"/>
      <c r="C50" s="80"/>
      <c r="D50" s="80"/>
      <c r="E50" s="83"/>
    </row>
    <row r="51" spans="1:5" ht="6.75" customHeight="1">
      <c r="A51" s="79" t="s">
        <v>29</v>
      </c>
      <c r="B51" s="82" t="str">
        <f>Beírás!A60</f>
        <v>Gégény Flóra</v>
      </c>
      <c r="C51" s="80">
        <f>Beírás!B60</f>
        <v>2004</v>
      </c>
      <c r="D51" s="80" t="str">
        <f>Beírás!$A$52</f>
        <v>IBRÁNY</v>
      </c>
      <c r="E51" s="83">
        <f>Beírás!H60</f>
        <v>418</v>
      </c>
    </row>
    <row r="52" spans="1:5" ht="6.75" customHeight="1">
      <c r="A52" s="79"/>
      <c r="B52" s="82"/>
      <c r="C52" s="80"/>
      <c r="D52" s="80"/>
      <c r="E52" s="83"/>
    </row>
    <row r="53" spans="1:5" ht="6.75" customHeight="1">
      <c r="A53" s="79" t="s">
        <v>30</v>
      </c>
      <c r="B53" s="82" t="str">
        <f>Beírás!A62</f>
        <v>Németh Gréta</v>
      </c>
      <c r="C53" s="80">
        <f>Beírás!B62</f>
        <v>2004</v>
      </c>
      <c r="D53" s="80" t="str">
        <f>Beírás!$A$52</f>
        <v>IBRÁNY</v>
      </c>
      <c r="E53" s="83">
        <f>Beírás!H62</f>
        <v>467</v>
      </c>
    </row>
    <row r="54" spans="1:5" ht="6.75" customHeight="1">
      <c r="A54" s="79"/>
      <c r="B54" s="82"/>
      <c r="C54" s="80"/>
      <c r="D54" s="80"/>
      <c r="E54" s="83"/>
    </row>
    <row r="55" spans="1:5" ht="6.75" customHeight="1">
      <c r="A55" s="79" t="s">
        <v>31</v>
      </c>
      <c r="B55" s="82" t="str">
        <f>Beírás!A64</f>
        <v>Pancsusák Gréta</v>
      </c>
      <c r="C55" s="80">
        <f>Beírás!B64</f>
        <v>2004</v>
      </c>
      <c r="D55" s="80" t="str">
        <f>Beírás!$A$52</f>
        <v>IBRÁNY</v>
      </c>
      <c r="E55" s="83">
        <f>Beírás!H64</f>
        <v>442</v>
      </c>
    </row>
    <row r="56" spans="1:5" ht="6.75" customHeight="1">
      <c r="A56" s="79"/>
      <c r="B56" s="82"/>
      <c r="C56" s="80"/>
      <c r="D56" s="80"/>
      <c r="E56" s="83"/>
    </row>
    <row r="57" spans="1:5" ht="6.75" customHeight="1">
      <c r="A57" s="79" t="s">
        <v>32</v>
      </c>
      <c r="B57" s="82" t="str">
        <f>Beírás!A70</f>
        <v>Cservenyák Vanessza</v>
      </c>
      <c r="C57" s="80">
        <f>Beírás!B70</f>
        <v>2004</v>
      </c>
      <c r="D57" s="80" t="str">
        <f>Beírás!$A$68</f>
        <v>BUJ</v>
      </c>
      <c r="E57" s="83">
        <f>Beírás!H70</f>
        <v>556</v>
      </c>
    </row>
    <row r="58" spans="1:5" ht="6.75" customHeight="1">
      <c r="A58" s="79"/>
      <c r="B58" s="82"/>
      <c r="C58" s="80"/>
      <c r="D58" s="80"/>
      <c r="E58" s="83"/>
    </row>
    <row r="59" spans="1:5" ht="6.75" customHeight="1">
      <c r="A59" s="79" t="s">
        <v>33</v>
      </c>
      <c r="B59" s="82" t="str">
        <f>Beírás!A72</f>
        <v>Nagy Evelin</v>
      </c>
      <c r="C59" s="80">
        <f>Beírás!B72</f>
        <v>2004</v>
      </c>
      <c r="D59" s="80" t="str">
        <f>Beírás!$A$68</f>
        <v>BUJ</v>
      </c>
      <c r="E59" s="83">
        <f>Beírás!H72</f>
        <v>295</v>
      </c>
    </row>
    <row r="60" spans="1:5" ht="6.75" customHeight="1">
      <c r="A60" s="79"/>
      <c r="B60" s="82"/>
      <c r="C60" s="80"/>
      <c r="D60" s="80"/>
      <c r="E60" s="83"/>
    </row>
    <row r="61" spans="1:5" ht="6.75" customHeight="1">
      <c r="A61" s="79" t="s">
        <v>34</v>
      </c>
      <c r="B61" s="82" t="str">
        <f>Beírás!A74</f>
        <v>Bancsók Enikő</v>
      </c>
      <c r="C61" s="80">
        <f>Beírás!B74</f>
        <v>2004</v>
      </c>
      <c r="D61" s="80" t="str">
        <f>Beírás!$A$68</f>
        <v>BUJ</v>
      </c>
      <c r="E61" s="83">
        <f>Beírás!H74</f>
        <v>430</v>
      </c>
    </row>
    <row r="62" spans="1:5" ht="6.75" customHeight="1">
      <c r="A62" s="79"/>
      <c r="B62" s="82"/>
      <c r="C62" s="80"/>
      <c r="D62" s="80"/>
      <c r="E62" s="83"/>
    </row>
    <row r="63" spans="1:5" ht="6.75" customHeight="1">
      <c r="A63" s="79" t="s">
        <v>35</v>
      </c>
      <c r="B63" s="82" t="str">
        <f>Beírás!A76</f>
        <v>Barnai Vanda</v>
      </c>
      <c r="C63" s="80">
        <f>Beírás!B76</f>
        <v>2004</v>
      </c>
      <c r="D63" s="80" t="str">
        <f>Beírás!$A$68</f>
        <v>BUJ</v>
      </c>
      <c r="E63" s="83">
        <f>Beírás!H76</f>
        <v>290</v>
      </c>
    </row>
    <row r="64" spans="1:5" ht="6.75" customHeight="1">
      <c r="A64" s="79"/>
      <c r="B64" s="82"/>
      <c r="C64" s="80"/>
      <c r="D64" s="80"/>
      <c r="E64" s="83"/>
    </row>
    <row r="65" spans="1:5" ht="6.75" customHeight="1">
      <c r="A65" s="79" t="s">
        <v>36</v>
      </c>
      <c r="B65" s="82" t="str">
        <f>Beírás!A78</f>
        <v>Nagy Emese</v>
      </c>
      <c r="C65" s="80">
        <f>Beírás!B78</f>
        <v>2004</v>
      </c>
      <c r="D65" s="80" t="str">
        <f>Beírás!$A$68</f>
        <v>BUJ</v>
      </c>
      <c r="E65" s="83">
        <f>Beírás!H78</f>
        <v>471</v>
      </c>
    </row>
    <row r="66" spans="1:5" ht="6.75" customHeight="1">
      <c r="A66" s="79"/>
      <c r="B66" s="82"/>
      <c r="C66" s="80"/>
      <c r="D66" s="80"/>
      <c r="E66" s="83"/>
    </row>
    <row r="67" spans="1:5" ht="6.75" customHeight="1">
      <c r="A67" s="79" t="s">
        <v>37</v>
      </c>
      <c r="B67" s="82">
        <f>Beírás!A80</f>
        <v>0</v>
      </c>
      <c r="C67" s="80">
        <f>Beírás!B80</f>
        <v>0</v>
      </c>
      <c r="D67" s="80" t="str">
        <f>Beírás!$A$68</f>
        <v>BUJ</v>
      </c>
      <c r="E67" s="83">
        <f>Beírás!H80</f>
        <v>0</v>
      </c>
    </row>
    <row r="68" spans="1:5" ht="6.75" customHeight="1">
      <c r="A68" s="79"/>
      <c r="B68" s="82"/>
      <c r="C68" s="80"/>
      <c r="D68" s="80"/>
      <c r="E68" s="83"/>
    </row>
    <row r="69" spans="1:5" ht="6.75" customHeight="1">
      <c r="A69" s="79" t="s">
        <v>38</v>
      </c>
      <c r="B69" s="82">
        <f>Beírás!A86</f>
        <v>0</v>
      </c>
      <c r="C69" s="80">
        <f>Beírás!B86</f>
        <v>0</v>
      </c>
      <c r="D69" s="80">
        <f>Beírás!$A$84</f>
        <v>0</v>
      </c>
      <c r="E69" s="83">
        <f>Beírás!H86</f>
        <v>0</v>
      </c>
    </row>
    <row r="70" spans="1:5" ht="6.75" customHeight="1">
      <c r="A70" s="79"/>
      <c r="B70" s="82"/>
      <c r="C70" s="80"/>
      <c r="D70" s="80"/>
      <c r="E70" s="83"/>
    </row>
    <row r="71" spans="1:5" ht="6.75" customHeight="1">
      <c r="A71" s="79" t="s">
        <v>39</v>
      </c>
      <c r="B71" s="82">
        <f>Beírás!A88</f>
        <v>0</v>
      </c>
      <c r="C71" s="80">
        <f>Beírás!B88</f>
        <v>0</v>
      </c>
      <c r="D71" s="80">
        <f>Beírás!$A$84</f>
        <v>0</v>
      </c>
      <c r="E71" s="83">
        <f>Beírás!H88</f>
        <v>0</v>
      </c>
    </row>
    <row r="72" spans="1:5" ht="6.75" customHeight="1">
      <c r="A72" s="79"/>
      <c r="B72" s="82"/>
      <c r="C72" s="80"/>
      <c r="D72" s="80"/>
      <c r="E72" s="83"/>
    </row>
    <row r="73" spans="1:5" ht="6.75" customHeight="1">
      <c r="A73" s="79" t="s">
        <v>40</v>
      </c>
      <c r="B73" s="82">
        <f>Beírás!A90</f>
        <v>0</v>
      </c>
      <c r="C73" s="80">
        <f>Beírás!B90</f>
        <v>0</v>
      </c>
      <c r="D73" s="80">
        <f>Beírás!$A$84</f>
        <v>0</v>
      </c>
      <c r="E73" s="83">
        <f>Beírás!H90</f>
        <v>0</v>
      </c>
    </row>
    <row r="74" spans="1:5" ht="6.75" customHeight="1">
      <c r="A74" s="79"/>
      <c r="B74" s="82"/>
      <c r="C74" s="80"/>
      <c r="D74" s="80"/>
      <c r="E74" s="83"/>
    </row>
    <row r="75" spans="1:5" ht="6.75" customHeight="1">
      <c r="A75" s="79" t="s">
        <v>41</v>
      </c>
      <c r="B75" s="82">
        <f>Beírás!A92</f>
        <v>0</v>
      </c>
      <c r="C75" s="80">
        <f>Beírás!B92</f>
        <v>0</v>
      </c>
      <c r="D75" s="80">
        <f>Beírás!$A$84</f>
        <v>0</v>
      </c>
      <c r="E75" s="83">
        <f>Beírás!H92</f>
        <v>0</v>
      </c>
    </row>
    <row r="76" spans="1:5" ht="6.75" customHeight="1">
      <c r="A76" s="79"/>
      <c r="B76" s="82"/>
      <c r="C76" s="80"/>
      <c r="D76" s="80"/>
      <c r="E76" s="83"/>
    </row>
    <row r="77" spans="1:5" ht="6.75" customHeight="1">
      <c r="A77" s="79" t="s">
        <v>42</v>
      </c>
      <c r="B77" s="82">
        <f>Beírás!A94</f>
        <v>0</v>
      </c>
      <c r="C77" s="80">
        <f>Beírás!B94</f>
        <v>0</v>
      </c>
      <c r="D77" s="80">
        <f>Beírás!$A$84</f>
        <v>0</v>
      </c>
      <c r="E77" s="83">
        <f>Beírás!H94</f>
        <v>0</v>
      </c>
    </row>
    <row r="78" spans="1:5" ht="6.75" customHeight="1">
      <c r="A78" s="79"/>
      <c r="B78" s="82"/>
      <c r="C78" s="80"/>
      <c r="D78" s="80"/>
      <c r="E78" s="83"/>
    </row>
    <row r="79" spans="1:5" ht="6.75" customHeight="1">
      <c r="A79" s="79" t="s">
        <v>43</v>
      </c>
      <c r="B79" s="82">
        <f>Beírás!A96</f>
        <v>0</v>
      </c>
      <c r="C79" s="80">
        <f>Beírás!B96</f>
        <v>0</v>
      </c>
      <c r="D79" s="80">
        <f>Beírás!$A$84</f>
        <v>0</v>
      </c>
      <c r="E79" s="83">
        <f>Beírás!H96</f>
        <v>0</v>
      </c>
    </row>
    <row r="80" spans="1:5" ht="6.75" customHeight="1">
      <c r="A80" s="79"/>
      <c r="B80" s="82"/>
      <c r="C80" s="80"/>
      <c r="D80" s="80"/>
      <c r="E80" s="83"/>
    </row>
    <row r="81" spans="1:5" ht="6.75" customHeight="1">
      <c r="A81" s="79" t="s">
        <v>44</v>
      </c>
      <c r="B81" s="82">
        <f>Beírás!A102</f>
        <v>0</v>
      </c>
      <c r="C81" s="80">
        <f>Beírás!B102</f>
        <v>0</v>
      </c>
      <c r="D81" s="80">
        <f>Beírás!$A$100</f>
        <v>0</v>
      </c>
      <c r="E81" s="83">
        <f>Beírás!H102</f>
        <v>0</v>
      </c>
    </row>
    <row r="82" spans="1:5" ht="6.75" customHeight="1">
      <c r="A82" s="79"/>
      <c r="B82" s="82"/>
      <c r="C82" s="80"/>
      <c r="D82" s="80"/>
      <c r="E82" s="83"/>
    </row>
    <row r="83" spans="1:5" ht="6.75" customHeight="1">
      <c r="A83" s="79" t="s">
        <v>45</v>
      </c>
      <c r="B83" s="82">
        <f>Beírás!A104</f>
        <v>0</v>
      </c>
      <c r="C83" s="80">
        <f>Beírás!B104</f>
        <v>0</v>
      </c>
      <c r="D83" s="80">
        <f>Beírás!$A$100</f>
        <v>0</v>
      </c>
      <c r="E83" s="83">
        <f>Beírás!H104</f>
        <v>0</v>
      </c>
    </row>
    <row r="84" spans="1:5" ht="6.75" customHeight="1">
      <c r="A84" s="79"/>
      <c r="B84" s="82"/>
      <c r="C84" s="80"/>
      <c r="D84" s="80"/>
      <c r="E84" s="83"/>
    </row>
    <row r="85" spans="1:5" ht="6.75" customHeight="1">
      <c r="A85" s="79" t="s">
        <v>46</v>
      </c>
      <c r="B85" s="82">
        <f>Beírás!A106</f>
        <v>0</v>
      </c>
      <c r="C85" s="80">
        <f>Beírás!B106</f>
        <v>0</v>
      </c>
      <c r="D85" s="80">
        <f>Beírás!$A$100</f>
        <v>0</v>
      </c>
      <c r="E85" s="83">
        <f>Beírás!H106</f>
        <v>0</v>
      </c>
    </row>
    <row r="86" spans="1:5" ht="6.75" customHeight="1">
      <c r="A86" s="79"/>
      <c r="B86" s="82"/>
      <c r="C86" s="80"/>
      <c r="D86" s="80"/>
      <c r="E86" s="83"/>
    </row>
    <row r="87" spans="1:5" ht="6.75" customHeight="1">
      <c r="A87" s="79" t="s">
        <v>47</v>
      </c>
      <c r="B87" s="82">
        <f>Beírás!A108</f>
        <v>0</v>
      </c>
      <c r="C87" s="80">
        <f>Beírás!B108</f>
        <v>0</v>
      </c>
      <c r="D87" s="80">
        <f>Beírás!$A$100</f>
        <v>0</v>
      </c>
      <c r="E87" s="83">
        <f>Beírás!H108</f>
        <v>0</v>
      </c>
    </row>
    <row r="88" spans="1:5" ht="6.75" customHeight="1">
      <c r="A88" s="79"/>
      <c r="B88" s="82"/>
      <c r="C88" s="80"/>
      <c r="D88" s="80"/>
      <c r="E88" s="83"/>
    </row>
    <row r="89" spans="1:5" ht="6.75" customHeight="1">
      <c r="A89" s="79" t="s">
        <v>48</v>
      </c>
      <c r="B89" s="82">
        <f>Beírás!A110</f>
        <v>0</v>
      </c>
      <c r="C89" s="80">
        <f>Beírás!B110</f>
        <v>0</v>
      </c>
      <c r="D89" s="80">
        <f>Beírás!$A$100</f>
        <v>0</v>
      </c>
      <c r="E89" s="83">
        <f>Beírás!H110</f>
        <v>0</v>
      </c>
    </row>
    <row r="90" spans="1:5" ht="6.75" customHeight="1">
      <c r="A90" s="79"/>
      <c r="B90" s="82"/>
      <c r="C90" s="80"/>
      <c r="D90" s="80"/>
      <c r="E90" s="83"/>
    </row>
    <row r="91" spans="1:5" ht="6.75" customHeight="1">
      <c r="A91" s="79" t="s">
        <v>49</v>
      </c>
      <c r="B91" s="82">
        <f>Beírás!A112</f>
        <v>0</v>
      </c>
      <c r="C91" s="80">
        <f>Beírás!B112</f>
        <v>0</v>
      </c>
      <c r="D91" s="80">
        <f>Beírás!$A$100</f>
        <v>0</v>
      </c>
      <c r="E91" s="83">
        <f>Beírás!H112</f>
        <v>0</v>
      </c>
    </row>
    <row r="92" spans="1:5" ht="6.75" customHeight="1">
      <c r="A92" s="79"/>
      <c r="B92" s="82"/>
      <c r="C92" s="80"/>
      <c r="D92" s="80"/>
      <c r="E92" s="83"/>
    </row>
    <row r="93" spans="1:5" ht="6.75" customHeight="1">
      <c r="A93" s="79" t="s">
        <v>50</v>
      </c>
      <c r="B93" s="82">
        <f>Beírás!A118</f>
        <v>0</v>
      </c>
      <c r="C93" s="80">
        <f>Beírás!B118</f>
        <v>0</v>
      </c>
      <c r="D93" s="80">
        <f>Beírás!$A$116</f>
        <v>0</v>
      </c>
      <c r="E93" s="83">
        <f>Beírás!H118</f>
        <v>0</v>
      </c>
    </row>
    <row r="94" spans="1:5" ht="6.75" customHeight="1">
      <c r="A94" s="79"/>
      <c r="B94" s="82"/>
      <c r="C94" s="80"/>
      <c r="D94" s="80"/>
      <c r="E94" s="83"/>
    </row>
    <row r="95" spans="1:5" ht="6.75" customHeight="1">
      <c r="A95" s="79" t="s">
        <v>51</v>
      </c>
      <c r="B95" s="82">
        <f>Beírás!A120</f>
        <v>0</v>
      </c>
      <c r="C95" s="80">
        <f>Beírás!B120</f>
        <v>0</v>
      </c>
      <c r="D95" s="80">
        <f>Beírás!$A$116</f>
        <v>0</v>
      </c>
      <c r="E95" s="83">
        <f>Beírás!H120</f>
        <v>0</v>
      </c>
    </row>
    <row r="96" spans="1:5" ht="6.75" customHeight="1">
      <c r="A96" s="79"/>
      <c r="B96" s="82"/>
      <c r="C96" s="80"/>
      <c r="D96" s="80"/>
      <c r="E96" s="83"/>
    </row>
    <row r="97" spans="1:5" ht="6.75" customHeight="1">
      <c r="A97" s="79" t="s">
        <v>52</v>
      </c>
      <c r="B97" s="82">
        <f>Beírás!A122</f>
        <v>0</v>
      </c>
      <c r="C97" s="80">
        <f>Beírás!B122</f>
        <v>0</v>
      </c>
      <c r="D97" s="80">
        <f>Beírás!$A$116</f>
        <v>0</v>
      </c>
      <c r="E97" s="83">
        <f>Beírás!H122</f>
        <v>0</v>
      </c>
    </row>
    <row r="98" spans="1:5" ht="6.75" customHeight="1">
      <c r="A98" s="79"/>
      <c r="B98" s="82"/>
      <c r="C98" s="80"/>
      <c r="D98" s="80"/>
      <c r="E98" s="83"/>
    </row>
    <row r="99" spans="1:5" ht="6.75" customHeight="1">
      <c r="A99" s="79" t="s">
        <v>53</v>
      </c>
      <c r="B99" s="82">
        <f>Beírás!A124</f>
        <v>0</v>
      </c>
      <c r="C99" s="80">
        <f>Beírás!B124</f>
        <v>0</v>
      </c>
      <c r="D99" s="80">
        <f>Beírás!$A$116</f>
        <v>0</v>
      </c>
      <c r="E99" s="83">
        <f>Beírás!H124</f>
        <v>0</v>
      </c>
    </row>
    <row r="100" spans="1:5" ht="6.75" customHeight="1">
      <c r="A100" s="79"/>
      <c r="B100" s="82"/>
      <c r="C100" s="80"/>
      <c r="D100" s="80"/>
      <c r="E100" s="83"/>
    </row>
    <row r="101" spans="1:5" ht="6.75" customHeight="1">
      <c r="A101" s="79" t="s">
        <v>54</v>
      </c>
      <c r="B101" s="82">
        <f>Beírás!A126</f>
        <v>0</v>
      </c>
      <c r="C101" s="80">
        <f>Beírás!B126</f>
        <v>0</v>
      </c>
      <c r="D101" s="80">
        <f>Beírás!$A$116</f>
        <v>0</v>
      </c>
      <c r="E101" s="83">
        <f>Beírás!H126</f>
        <v>0</v>
      </c>
    </row>
    <row r="102" spans="1:5" ht="6.75" customHeight="1">
      <c r="A102" s="79"/>
      <c r="B102" s="82"/>
      <c r="C102" s="80"/>
      <c r="D102" s="80"/>
      <c r="E102" s="83"/>
    </row>
    <row r="103" spans="1:5" ht="6.75" customHeight="1">
      <c r="A103" s="79" t="s">
        <v>56</v>
      </c>
      <c r="B103" s="82">
        <f>Beírás!A128</f>
        <v>0</v>
      </c>
      <c r="C103" s="80">
        <f>Beírás!B128</f>
        <v>0</v>
      </c>
      <c r="D103" s="80">
        <f>Beírás!$A$116</f>
        <v>0</v>
      </c>
      <c r="E103" s="83">
        <f>Beírás!H128</f>
        <v>0</v>
      </c>
    </row>
    <row r="104" spans="1:5" ht="6.75" customHeight="1">
      <c r="A104" s="79"/>
      <c r="B104" s="82"/>
      <c r="C104" s="80"/>
      <c r="D104" s="80"/>
      <c r="E104" s="83"/>
    </row>
    <row r="105" spans="1:5" ht="6.75" customHeight="1">
      <c r="A105" s="79" t="s">
        <v>57</v>
      </c>
      <c r="B105" s="82">
        <f>Beírás!A134</f>
        <v>0</v>
      </c>
      <c r="C105" s="80">
        <f>Beírás!B134</f>
        <v>0</v>
      </c>
      <c r="D105" s="80">
        <f>Beírás!$A$132</f>
        <v>0</v>
      </c>
      <c r="E105" s="83">
        <f>Beírás!H134</f>
        <v>0</v>
      </c>
    </row>
    <row r="106" spans="1:5" ht="6.75" customHeight="1">
      <c r="A106" s="79"/>
      <c r="B106" s="82"/>
      <c r="C106" s="80"/>
      <c r="D106" s="80"/>
      <c r="E106" s="83"/>
    </row>
    <row r="107" spans="1:5" ht="6.75" customHeight="1">
      <c r="A107" s="79" t="s">
        <v>58</v>
      </c>
      <c r="B107" s="82">
        <f>Beírás!A136</f>
        <v>0</v>
      </c>
      <c r="C107" s="80">
        <f>Beírás!B136</f>
        <v>0</v>
      </c>
      <c r="D107" s="80">
        <f>Beírás!$A$132</f>
        <v>0</v>
      </c>
      <c r="E107" s="83">
        <f>Beírás!H136</f>
        <v>0</v>
      </c>
    </row>
    <row r="108" spans="1:5" ht="6.75" customHeight="1">
      <c r="A108" s="79"/>
      <c r="B108" s="82"/>
      <c r="C108" s="80"/>
      <c r="D108" s="80"/>
      <c r="E108" s="83"/>
    </row>
    <row r="109" spans="1:5" ht="6.75" customHeight="1">
      <c r="A109" s="79" t="s">
        <v>59</v>
      </c>
      <c r="B109" s="82">
        <f>Beírás!A138</f>
        <v>0</v>
      </c>
      <c r="C109" s="80">
        <f>Beírás!B138</f>
        <v>0</v>
      </c>
      <c r="D109" s="80">
        <f>Beírás!$A$132</f>
        <v>0</v>
      </c>
      <c r="E109" s="83">
        <f>Beírás!H138</f>
        <v>0</v>
      </c>
    </row>
    <row r="110" spans="1:5" ht="6.75" customHeight="1">
      <c r="A110" s="79"/>
      <c r="B110" s="82"/>
      <c r="C110" s="80"/>
      <c r="D110" s="80"/>
      <c r="E110" s="83"/>
    </row>
    <row r="111" spans="1:5" ht="6.75" customHeight="1">
      <c r="A111" s="79" t="s">
        <v>60</v>
      </c>
      <c r="B111" s="82">
        <f>Beírás!A140</f>
        <v>0</v>
      </c>
      <c r="C111" s="80">
        <f>Beírás!B140</f>
        <v>0</v>
      </c>
      <c r="D111" s="80">
        <f>Beírás!$A$132</f>
        <v>0</v>
      </c>
      <c r="E111" s="83">
        <f>Beírás!H140</f>
        <v>0</v>
      </c>
    </row>
    <row r="112" spans="1:5" ht="6.75" customHeight="1">
      <c r="A112" s="79"/>
      <c r="B112" s="82"/>
      <c r="C112" s="80"/>
      <c r="D112" s="80"/>
      <c r="E112" s="83"/>
    </row>
    <row r="113" spans="1:5" ht="6.75" customHeight="1">
      <c r="A113" s="79" t="s">
        <v>61</v>
      </c>
      <c r="B113" s="82">
        <f>Beírás!A142</f>
        <v>0</v>
      </c>
      <c r="C113" s="80">
        <f>Beírás!B142</f>
        <v>0</v>
      </c>
      <c r="D113" s="80">
        <f>Beírás!$A$132</f>
        <v>0</v>
      </c>
      <c r="E113" s="83">
        <f>Beírás!H142</f>
        <v>0</v>
      </c>
    </row>
    <row r="114" spans="1:5" ht="6.75" customHeight="1">
      <c r="A114" s="79"/>
      <c r="B114" s="82"/>
      <c r="C114" s="80"/>
      <c r="D114" s="80"/>
      <c r="E114" s="83"/>
    </row>
    <row r="115" spans="1:5" ht="6.75" customHeight="1">
      <c r="A115" s="79" t="s">
        <v>62</v>
      </c>
      <c r="B115" s="82">
        <f>Beírás!A144</f>
        <v>0</v>
      </c>
      <c r="C115" s="80">
        <f>Beírás!B144</f>
        <v>0</v>
      </c>
      <c r="D115" s="80">
        <f>Beírás!$A$132</f>
        <v>0</v>
      </c>
      <c r="E115" s="83">
        <f>Beírás!H144</f>
        <v>0</v>
      </c>
    </row>
    <row r="116" spans="1:5" ht="6.75" customHeight="1">
      <c r="A116" s="79"/>
      <c r="B116" s="82"/>
      <c r="C116" s="80"/>
      <c r="D116" s="80"/>
      <c r="E116" s="83"/>
    </row>
    <row r="117" spans="1:5" ht="6.75" customHeight="1">
      <c r="A117" s="79" t="s">
        <v>63</v>
      </c>
      <c r="B117" s="82">
        <f>Beírás!A150</f>
        <v>0</v>
      </c>
      <c r="C117" s="80">
        <f>Beírás!B150</f>
        <v>0</v>
      </c>
      <c r="D117" s="80">
        <f>Beírás!$A$148</f>
        <v>0</v>
      </c>
      <c r="E117" s="83">
        <f>Beírás!H150</f>
        <v>0</v>
      </c>
    </row>
    <row r="118" spans="1:5" ht="6.75" customHeight="1">
      <c r="A118" s="79"/>
      <c r="B118" s="82"/>
      <c r="C118" s="80"/>
      <c r="D118" s="80"/>
      <c r="E118" s="83"/>
    </row>
    <row r="119" spans="1:5" ht="6.75" customHeight="1">
      <c r="A119" s="79" t="s">
        <v>64</v>
      </c>
      <c r="B119" s="82">
        <f>Beírás!A152</f>
        <v>0</v>
      </c>
      <c r="C119" s="80">
        <f>Beírás!B152</f>
        <v>0</v>
      </c>
      <c r="D119" s="80">
        <f>Beírás!$A$148</f>
        <v>0</v>
      </c>
      <c r="E119" s="83">
        <f>Beírás!H152</f>
        <v>0</v>
      </c>
    </row>
    <row r="120" spans="1:5" ht="6.75" customHeight="1">
      <c r="A120" s="79"/>
      <c r="B120" s="82"/>
      <c r="C120" s="80"/>
      <c r="D120" s="80"/>
      <c r="E120" s="83"/>
    </row>
    <row r="121" spans="1:5" ht="6.75" customHeight="1">
      <c r="A121" s="79" t="s">
        <v>65</v>
      </c>
      <c r="B121" s="82">
        <f>Beírás!A154</f>
        <v>0</v>
      </c>
      <c r="C121" s="80">
        <f>Beírás!B154</f>
        <v>0</v>
      </c>
      <c r="D121" s="80">
        <f>Beírás!$A$148</f>
        <v>0</v>
      </c>
      <c r="E121" s="83">
        <f>Beírás!H154</f>
        <v>0</v>
      </c>
    </row>
    <row r="122" spans="1:5" ht="6.75" customHeight="1">
      <c r="A122" s="79"/>
      <c r="B122" s="82"/>
      <c r="C122" s="80"/>
      <c r="D122" s="80"/>
      <c r="E122" s="83"/>
    </row>
    <row r="123" spans="1:5" ht="6.75" customHeight="1">
      <c r="A123" s="79" t="s">
        <v>66</v>
      </c>
      <c r="B123" s="82">
        <f>Beírás!A156</f>
        <v>0</v>
      </c>
      <c r="C123" s="80">
        <f>Beírás!B156</f>
        <v>0</v>
      </c>
      <c r="D123" s="80">
        <f>Beírás!$A$148</f>
        <v>0</v>
      </c>
      <c r="E123" s="83">
        <f>Beírás!H156</f>
        <v>0</v>
      </c>
    </row>
    <row r="124" spans="1:5" ht="6.75" customHeight="1">
      <c r="A124" s="79"/>
      <c r="B124" s="82"/>
      <c r="C124" s="80"/>
      <c r="D124" s="80"/>
      <c r="E124" s="83"/>
    </row>
    <row r="125" spans="1:5" ht="6.75" customHeight="1">
      <c r="A125" s="79" t="s">
        <v>67</v>
      </c>
      <c r="B125" s="82">
        <f>Beírás!A158</f>
        <v>0</v>
      </c>
      <c r="C125" s="80">
        <f>Beírás!B158</f>
        <v>0</v>
      </c>
      <c r="D125" s="80">
        <f>Beírás!$A$148</f>
        <v>0</v>
      </c>
      <c r="E125" s="83">
        <f>Beírás!H158</f>
        <v>0</v>
      </c>
    </row>
    <row r="126" spans="1:5" ht="6.75" customHeight="1">
      <c r="A126" s="79"/>
      <c r="B126" s="82"/>
      <c r="C126" s="80"/>
      <c r="D126" s="80"/>
      <c r="E126" s="83"/>
    </row>
    <row r="127" spans="1:5" ht="6.75" customHeight="1">
      <c r="A127" s="79" t="s">
        <v>68</v>
      </c>
      <c r="B127" s="82">
        <f>Beírás!A160</f>
        <v>0</v>
      </c>
      <c r="C127" s="80">
        <f>Beírás!B160</f>
        <v>0</v>
      </c>
      <c r="D127" s="80">
        <f>Beírás!$A$148</f>
        <v>0</v>
      </c>
      <c r="E127" s="83">
        <f>Beírás!H160</f>
        <v>0</v>
      </c>
    </row>
    <row r="128" spans="1:5" ht="6.75" customHeight="1">
      <c r="A128" s="79"/>
      <c r="B128" s="82"/>
      <c r="C128" s="80"/>
      <c r="D128" s="80"/>
      <c r="E128" s="83"/>
    </row>
    <row r="129" spans="1:5" ht="6.75" customHeight="1">
      <c r="A129" s="79" t="s">
        <v>69</v>
      </c>
      <c r="B129" s="82">
        <f>Beírás!A166</f>
        <v>0</v>
      </c>
      <c r="C129" s="80">
        <f>Beírás!B166</f>
        <v>0</v>
      </c>
      <c r="D129" s="80">
        <f>Beírás!$A$164</f>
        <v>0</v>
      </c>
      <c r="E129" s="83">
        <f>Beírás!H166</f>
        <v>0</v>
      </c>
    </row>
    <row r="130" spans="1:5" ht="6.75" customHeight="1">
      <c r="A130" s="79"/>
      <c r="B130" s="82"/>
      <c r="C130" s="80"/>
      <c r="D130" s="80"/>
      <c r="E130" s="83"/>
    </row>
    <row r="131" spans="1:5" ht="6.75" customHeight="1">
      <c r="A131" s="79" t="s">
        <v>70</v>
      </c>
      <c r="B131" s="82">
        <f>Beírás!A168</f>
        <v>0</v>
      </c>
      <c r="C131" s="80">
        <f>Beírás!B168</f>
        <v>0</v>
      </c>
      <c r="D131" s="80">
        <f>Beírás!$A$164</f>
        <v>0</v>
      </c>
      <c r="E131" s="83">
        <f>Beírás!H168</f>
        <v>0</v>
      </c>
    </row>
    <row r="132" spans="1:5" ht="6.75" customHeight="1">
      <c r="A132" s="79"/>
      <c r="B132" s="82"/>
      <c r="C132" s="80"/>
      <c r="D132" s="80"/>
      <c r="E132" s="83"/>
    </row>
    <row r="133" spans="1:5" ht="6.75" customHeight="1">
      <c r="A133" s="79" t="s">
        <v>71</v>
      </c>
      <c r="B133" s="82">
        <f>Beírás!A170</f>
        <v>0</v>
      </c>
      <c r="C133" s="80">
        <f>Beírás!B170</f>
        <v>0</v>
      </c>
      <c r="D133" s="80">
        <f>Beírás!$A$164</f>
        <v>0</v>
      </c>
      <c r="E133" s="83">
        <f>Beírás!H170</f>
        <v>0</v>
      </c>
    </row>
    <row r="134" spans="1:5" ht="6.75" customHeight="1">
      <c r="A134" s="79"/>
      <c r="B134" s="82"/>
      <c r="C134" s="80"/>
      <c r="D134" s="80"/>
      <c r="E134" s="83"/>
    </row>
    <row r="135" spans="1:5" ht="6.75" customHeight="1">
      <c r="A135" s="79" t="s">
        <v>72</v>
      </c>
      <c r="B135" s="82">
        <f>Beírás!A172</f>
        <v>0</v>
      </c>
      <c r="C135" s="80">
        <f>Beírás!B172</f>
        <v>0</v>
      </c>
      <c r="D135" s="80">
        <f>Beírás!$A$164</f>
        <v>0</v>
      </c>
      <c r="E135" s="83">
        <f>Beírás!H172</f>
        <v>0</v>
      </c>
    </row>
    <row r="136" spans="1:5" ht="6.75" customHeight="1">
      <c r="A136" s="79"/>
      <c r="B136" s="82"/>
      <c r="C136" s="80"/>
      <c r="D136" s="80"/>
      <c r="E136" s="83"/>
    </row>
    <row r="137" spans="1:5" ht="6.75" customHeight="1">
      <c r="A137" s="79" t="s">
        <v>73</v>
      </c>
      <c r="B137" s="82">
        <f>Beírás!A174</f>
        <v>0</v>
      </c>
      <c r="C137" s="80">
        <f>Beírás!B174</f>
        <v>0</v>
      </c>
      <c r="D137" s="80">
        <f>Beírás!$A$164</f>
        <v>0</v>
      </c>
      <c r="E137" s="83">
        <f>Beírás!H174</f>
        <v>0</v>
      </c>
    </row>
    <row r="138" spans="1:5" ht="6.75" customHeight="1">
      <c r="A138" s="79"/>
      <c r="B138" s="82"/>
      <c r="C138" s="80"/>
      <c r="D138" s="80"/>
      <c r="E138" s="83"/>
    </row>
    <row r="139" spans="1:5" ht="6.75" customHeight="1">
      <c r="A139" s="79" t="s">
        <v>74</v>
      </c>
      <c r="B139" s="82">
        <f>Beírás!A176</f>
        <v>0</v>
      </c>
      <c r="C139" s="80">
        <f>Beírás!B176</f>
        <v>0</v>
      </c>
      <c r="D139" s="80">
        <f>Beírás!$A$164</f>
        <v>0</v>
      </c>
      <c r="E139" s="83">
        <f>Beírás!$H$176</f>
        <v>0</v>
      </c>
    </row>
    <row r="140" spans="1:5" ht="6.75" customHeight="1">
      <c r="A140" s="79"/>
      <c r="B140" s="82"/>
      <c r="C140" s="80"/>
      <c r="D140" s="80"/>
      <c r="E140" s="83"/>
    </row>
    <row r="141" spans="1:5" ht="6.75" customHeight="1">
      <c r="A141" s="79" t="s">
        <v>75</v>
      </c>
      <c r="B141" s="82">
        <f>Beírás!A182</f>
        <v>0</v>
      </c>
      <c r="C141" s="80">
        <f>Beírás!B182</f>
        <v>0</v>
      </c>
      <c r="D141" s="80">
        <f>Beírás!$A$180</f>
        <v>0</v>
      </c>
      <c r="E141" s="83">
        <f>Beírás!H182</f>
        <v>0</v>
      </c>
    </row>
    <row r="142" spans="1:5" ht="6.75" customHeight="1">
      <c r="A142" s="79"/>
      <c r="B142" s="82"/>
      <c r="C142" s="80"/>
      <c r="D142" s="80"/>
      <c r="E142" s="83"/>
    </row>
    <row r="143" spans="1:5" ht="6.75" customHeight="1">
      <c r="A143" s="79" t="s">
        <v>76</v>
      </c>
      <c r="B143" s="82">
        <f>Beírás!A184</f>
        <v>0</v>
      </c>
      <c r="C143" s="80">
        <f>Beírás!B184</f>
        <v>0</v>
      </c>
      <c r="D143" s="80">
        <f>Beírás!$A$180</f>
        <v>0</v>
      </c>
      <c r="E143" s="83">
        <f>Beírás!H184</f>
        <v>0</v>
      </c>
    </row>
    <row r="144" spans="1:5" ht="6.75" customHeight="1">
      <c r="A144" s="79"/>
      <c r="B144" s="82"/>
      <c r="C144" s="80"/>
      <c r="D144" s="80"/>
      <c r="E144" s="83"/>
    </row>
    <row r="145" spans="1:5" ht="6.75" customHeight="1">
      <c r="A145" s="79" t="s">
        <v>77</v>
      </c>
      <c r="B145" s="82">
        <f>Beírás!A186</f>
        <v>0</v>
      </c>
      <c r="C145" s="80">
        <f>Beírás!B186</f>
        <v>0</v>
      </c>
      <c r="D145" s="80">
        <f>Beírás!$A$180</f>
        <v>0</v>
      </c>
      <c r="E145" s="83">
        <f>Beírás!H186</f>
        <v>0</v>
      </c>
    </row>
    <row r="146" spans="1:5" ht="6.75" customHeight="1">
      <c r="A146" s="79"/>
      <c r="B146" s="82"/>
      <c r="C146" s="80"/>
      <c r="D146" s="80"/>
      <c r="E146" s="83"/>
    </row>
    <row r="147" spans="1:5" ht="6.75" customHeight="1">
      <c r="A147" s="79" t="s">
        <v>78</v>
      </c>
      <c r="B147" s="82">
        <f>Beírás!A188</f>
        <v>0</v>
      </c>
      <c r="C147" s="80">
        <f>Beírás!B188</f>
        <v>0</v>
      </c>
      <c r="D147" s="80">
        <f>Beírás!$A$180</f>
        <v>0</v>
      </c>
      <c r="E147" s="83">
        <f>Beírás!H188</f>
        <v>0</v>
      </c>
    </row>
    <row r="148" spans="1:5" ht="6.75" customHeight="1">
      <c r="A148" s="79"/>
      <c r="B148" s="82"/>
      <c r="C148" s="80"/>
      <c r="D148" s="80"/>
      <c r="E148" s="83"/>
    </row>
    <row r="149" spans="1:5" ht="6.75" customHeight="1">
      <c r="A149" s="79" t="s">
        <v>79</v>
      </c>
      <c r="B149" s="82">
        <f>Beírás!A190</f>
        <v>0</v>
      </c>
      <c r="C149" s="80">
        <f>Beírás!B190</f>
        <v>0</v>
      </c>
      <c r="D149" s="80">
        <f>Beírás!$A$180</f>
        <v>0</v>
      </c>
      <c r="E149" s="83">
        <f>Beírás!H190</f>
        <v>0</v>
      </c>
    </row>
    <row r="150" spans="1:5" ht="6.75" customHeight="1">
      <c r="A150" s="79"/>
      <c r="B150" s="82"/>
      <c r="C150" s="80"/>
      <c r="D150" s="80"/>
      <c r="E150" s="83"/>
    </row>
    <row r="151" spans="1:5" ht="6.75" customHeight="1">
      <c r="A151" s="79" t="s">
        <v>80</v>
      </c>
      <c r="B151" s="82">
        <f>Beírás!A192</f>
        <v>0</v>
      </c>
      <c r="C151" s="80">
        <f>Beírás!B192</f>
        <v>0</v>
      </c>
      <c r="D151" s="80">
        <f>Beírás!$A$180</f>
        <v>0</v>
      </c>
      <c r="E151" s="83">
        <f>Beírás!H192</f>
        <v>0</v>
      </c>
    </row>
    <row r="152" spans="1:5" ht="6.75" customHeight="1">
      <c r="A152" s="79"/>
      <c r="B152" s="82"/>
      <c r="C152" s="80"/>
      <c r="D152" s="80"/>
      <c r="E152" s="83"/>
    </row>
    <row r="153" spans="1:5" ht="6.75" customHeight="1">
      <c r="A153" s="79" t="s">
        <v>93</v>
      </c>
      <c r="B153" s="82">
        <f>Beírás!A198</f>
        <v>0</v>
      </c>
      <c r="C153" s="80">
        <f>Beírás!B198</f>
        <v>0</v>
      </c>
      <c r="D153" s="80">
        <f>Beírás!A196</f>
        <v>0</v>
      </c>
      <c r="E153" s="83">
        <f>Beírás!H198</f>
        <v>0</v>
      </c>
    </row>
    <row r="154" spans="1:5" ht="6.75" customHeight="1">
      <c r="A154" s="79"/>
      <c r="B154" s="82"/>
      <c r="C154" s="80"/>
      <c r="D154" s="80"/>
      <c r="E154" s="83"/>
    </row>
    <row r="155" spans="1:5" ht="6.75" customHeight="1">
      <c r="A155" s="79" t="s">
        <v>94</v>
      </c>
      <c r="B155" s="82">
        <f>Beírás!A200</f>
        <v>0</v>
      </c>
      <c r="C155" s="80">
        <f>Beírás!B200</f>
        <v>0</v>
      </c>
      <c r="D155" s="80">
        <f>Beírás!A196</f>
        <v>0</v>
      </c>
      <c r="E155" s="83">
        <f>Beírás!H200</f>
        <v>0</v>
      </c>
    </row>
    <row r="156" spans="1:5" ht="6.75" customHeight="1">
      <c r="A156" s="79"/>
      <c r="B156" s="82"/>
      <c r="C156" s="80"/>
      <c r="D156" s="80"/>
      <c r="E156" s="83"/>
    </row>
    <row r="157" spans="1:5" ht="6.75" customHeight="1">
      <c r="A157" s="79" t="s">
        <v>95</v>
      </c>
      <c r="B157" s="82">
        <f>Beírás!A202</f>
        <v>0</v>
      </c>
      <c r="C157" s="80">
        <f>Beírás!B202</f>
        <v>0</v>
      </c>
      <c r="D157" s="80">
        <f>Beírás!A196</f>
        <v>0</v>
      </c>
      <c r="E157" s="83">
        <f>Beírás!H202</f>
        <v>0</v>
      </c>
    </row>
    <row r="158" spans="1:5" ht="6.75" customHeight="1">
      <c r="A158" s="79"/>
      <c r="B158" s="82"/>
      <c r="C158" s="80"/>
      <c r="D158" s="80"/>
      <c r="E158" s="83"/>
    </row>
    <row r="159" spans="1:5" ht="6.75" customHeight="1">
      <c r="A159" s="79" t="s">
        <v>96</v>
      </c>
      <c r="B159" s="82">
        <f>Beírás!A204</f>
        <v>0</v>
      </c>
      <c r="C159" s="80">
        <f>Beírás!B204</f>
        <v>0</v>
      </c>
      <c r="D159" s="80">
        <f>Beírás!A196</f>
        <v>0</v>
      </c>
      <c r="E159" s="83">
        <f>Beírás!H204</f>
        <v>0</v>
      </c>
    </row>
    <row r="160" spans="1:5" ht="6.75" customHeight="1">
      <c r="A160" s="79"/>
      <c r="B160" s="82"/>
      <c r="C160" s="80"/>
      <c r="D160" s="80"/>
      <c r="E160" s="83"/>
    </row>
    <row r="161" spans="1:5" ht="6.75" customHeight="1">
      <c r="A161" s="79" t="s">
        <v>97</v>
      </c>
      <c r="B161" s="82">
        <f>Beírás!A206</f>
        <v>0</v>
      </c>
      <c r="C161" s="80">
        <f>Beírás!B206</f>
        <v>0</v>
      </c>
      <c r="D161" s="80">
        <f>Beírás!A196</f>
        <v>0</v>
      </c>
      <c r="E161" s="83">
        <f>Beírás!H206</f>
        <v>0</v>
      </c>
    </row>
    <row r="162" spans="1:5" ht="6.75" customHeight="1">
      <c r="A162" s="79"/>
      <c r="B162" s="82"/>
      <c r="C162" s="80"/>
      <c r="D162" s="80"/>
      <c r="E162" s="83"/>
    </row>
    <row r="163" spans="1:5" ht="6.75" customHeight="1">
      <c r="A163" s="79" t="s">
        <v>98</v>
      </c>
      <c r="B163" s="82">
        <f>Beírás!A208</f>
        <v>0</v>
      </c>
      <c r="C163" s="80">
        <f>Beírás!B208</f>
        <v>0</v>
      </c>
      <c r="D163" s="80">
        <f>Beírás!A196</f>
        <v>0</v>
      </c>
      <c r="E163" s="83">
        <f>Beírás!H208</f>
        <v>0</v>
      </c>
    </row>
    <row r="164" spans="1:5" ht="6.75" customHeight="1">
      <c r="A164" s="79"/>
      <c r="B164" s="82"/>
      <c r="C164" s="80"/>
      <c r="D164" s="80"/>
      <c r="E164" s="83"/>
    </row>
    <row r="165" spans="1:5" ht="6.75" customHeight="1">
      <c r="A165" s="79" t="s">
        <v>99</v>
      </c>
      <c r="B165" s="82">
        <f>Beírás!A214</f>
        <v>0</v>
      </c>
      <c r="C165" s="80">
        <f>Beírás!B214</f>
        <v>0</v>
      </c>
      <c r="D165" s="80">
        <f>Beírás!A212</f>
        <v>0</v>
      </c>
      <c r="E165" s="83">
        <f>Beírás!H214</f>
        <v>0</v>
      </c>
    </row>
    <row r="166" spans="1:5" ht="6.75" customHeight="1">
      <c r="A166" s="79"/>
      <c r="B166" s="82"/>
      <c r="C166" s="80"/>
      <c r="D166" s="80"/>
      <c r="E166" s="83"/>
    </row>
    <row r="167" spans="1:5" ht="6.75" customHeight="1">
      <c r="A167" s="79" t="s">
        <v>100</v>
      </c>
      <c r="B167" s="82">
        <f>Beírás!A216</f>
        <v>0</v>
      </c>
      <c r="C167" s="80">
        <f>Beírás!B216</f>
        <v>0</v>
      </c>
      <c r="D167" s="80">
        <f>Beírás!A212</f>
        <v>0</v>
      </c>
      <c r="E167" s="83">
        <f>Beírás!H216</f>
        <v>0</v>
      </c>
    </row>
    <row r="168" spans="1:5" ht="6.75" customHeight="1">
      <c r="A168" s="79"/>
      <c r="B168" s="82"/>
      <c r="C168" s="80"/>
      <c r="D168" s="80"/>
      <c r="E168" s="83"/>
    </row>
    <row r="169" spans="1:5" ht="6.75" customHeight="1">
      <c r="A169" s="79" t="s">
        <v>101</v>
      </c>
      <c r="B169" s="82">
        <f>Beírás!A218</f>
        <v>0</v>
      </c>
      <c r="C169" s="80">
        <f>Beírás!B218</f>
        <v>0</v>
      </c>
      <c r="D169" s="80">
        <f>Beírás!A212</f>
        <v>0</v>
      </c>
      <c r="E169" s="83">
        <f>Beírás!H218</f>
        <v>0</v>
      </c>
    </row>
    <row r="170" spans="1:5" ht="6.75" customHeight="1">
      <c r="A170" s="79"/>
      <c r="B170" s="82"/>
      <c r="C170" s="80"/>
      <c r="D170" s="80"/>
      <c r="E170" s="83"/>
    </row>
    <row r="171" spans="1:5" ht="6.75" customHeight="1">
      <c r="A171" s="79" t="s">
        <v>102</v>
      </c>
      <c r="B171" s="82">
        <f>Beírás!A220</f>
        <v>0</v>
      </c>
      <c r="C171" s="80">
        <f>Beírás!B220</f>
        <v>0</v>
      </c>
      <c r="D171" s="80">
        <f>Beírás!A212</f>
        <v>0</v>
      </c>
      <c r="E171" s="83">
        <f>Beírás!H220</f>
        <v>0</v>
      </c>
    </row>
    <row r="172" spans="1:5" ht="6.75" customHeight="1">
      <c r="A172" s="79"/>
      <c r="B172" s="82"/>
      <c r="C172" s="80"/>
      <c r="D172" s="80"/>
      <c r="E172" s="83"/>
    </row>
    <row r="173" spans="1:5" ht="6.75" customHeight="1">
      <c r="A173" s="79" t="s">
        <v>103</v>
      </c>
      <c r="B173" s="82">
        <f>Beírás!A222</f>
        <v>0</v>
      </c>
      <c r="C173" s="80">
        <f>Beírás!B222</f>
        <v>0</v>
      </c>
      <c r="D173" s="80">
        <f>Beírás!A212</f>
        <v>0</v>
      </c>
      <c r="E173" s="83">
        <f>Beírás!H222</f>
        <v>0</v>
      </c>
    </row>
    <row r="174" spans="1:5" ht="6.75" customHeight="1">
      <c r="A174" s="79"/>
      <c r="B174" s="82"/>
      <c r="C174" s="80"/>
      <c r="D174" s="80"/>
      <c r="E174" s="83"/>
    </row>
    <row r="175" spans="1:5" ht="6.75" customHeight="1">
      <c r="A175" s="79" t="s">
        <v>104</v>
      </c>
      <c r="B175" s="82">
        <f>Beírás!A224</f>
        <v>0</v>
      </c>
      <c r="C175" s="80">
        <f>Beírás!B224</f>
        <v>0</v>
      </c>
      <c r="D175" s="80">
        <f>Beírás!A212</f>
        <v>0</v>
      </c>
      <c r="E175" s="83">
        <f>Beírás!H224</f>
        <v>0</v>
      </c>
    </row>
    <row r="176" spans="1:5" ht="6.75" customHeight="1">
      <c r="A176" s="79"/>
      <c r="B176" s="82"/>
      <c r="C176" s="80"/>
      <c r="D176" s="80"/>
      <c r="E176" s="83"/>
    </row>
    <row r="177" spans="1:5" ht="6.75" customHeight="1">
      <c r="A177" s="79" t="s">
        <v>105</v>
      </c>
      <c r="B177" s="82">
        <f>Beírás!A230</f>
        <v>0</v>
      </c>
      <c r="C177" s="80">
        <f>Beírás!B230</f>
        <v>0</v>
      </c>
      <c r="D177" s="80">
        <f>Beírás!A228</f>
        <v>0</v>
      </c>
      <c r="E177" s="83">
        <f>Beírás!H230</f>
        <v>0</v>
      </c>
    </row>
    <row r="178" spans="1:5" ht="6.75" customHeight="1">
      <c r="A178" s="79"/>
      <c r="B178" s="82"/>
      <c r="C178" s="80"/>
      <c r="D178" s="80"/>
      <c r="E178" s="83"/>
    </row>
    <row r="179" spans="1:5" ht="6.75" customHeight="1">
      <c r="A179" s="79" t="s">
        <v>106</v>
      </c>
      <c r="B179" s="82">
        <f>Beírás!A232</f>
        <v>0</v>
      </c>
      <c r="C179" s="80">
        <f>Beírás!B232</f>
        <v>0</v>
      </c>
      <c r="D179" s="80">
        <f>Beírás!A228</f>
        <v>0</v>
      </c>
      <c r="E179" s="83">
        <f>Beírás!H232</f>
        <v>0</v>
      </c>
    </row>
    <row r="180" spans="1:5" ht="6.75" customHeight="1">
      <c r="A180" s="79"/>
      <c r="B180" s="82"/>
      <c r="C180" s="80"/>
      <c r="D180" s="80"/>
      <c r="E180" s="83"/>
    </row>
    <row r="181" spans="1:5" ht="6.75" customHeight="1">
      <c r="A181" s="79" t="s">
        <v>107</v>
      </c>
      <c r="B181" s="82">
        <f>Beírás!A234</f>
        <v>0</v>
      </c>
      <c r="C181" s="80">
        <f>Beírás!B234</f>
        <v>0</v>
      </c>
      <c r="D181" s="80">
        <f>Beírás!A228</f>
        <v>0</v>
      </c>
      <c r="E181" s="83">
        <f>Beírás!H234</f>
        <v>0</v>
      </c>
    </row>
    <row r="182" spans="1:5" ht="6.75" customHeight="1">
      <c r="A182" s="79"/>
      <c r="B182" s="82"/>
      <c r="C182" s="80"/>
      <c r="D182" s="80"/>
      <c r="E182" s="83"/>
    </row>
    <row r="183" spans="1:5" ht="6.75" customHeight="1">
      <c r="A183" s="79" t="s">
        <v>108</v>
      </c>
      <c r="B183" s="82">
        <f>Beírás!A236</f>
        <v>0</v>
      </c>
      <c r="C183" s="80">
        <f>Beírás!B236</f>
        <v>0</v>
      </c>
      <c r="D183" s="80">
        <f>Beírás!A228</f>
        <v>0</v>
      </c>
      <c r="E183" s="83">
        <f>Beírás!H236</f>
        <v>0</v>
      </c>
    </row>
    <row r="184" spans="1:5" ht="6.75" customHeight="1">
      <c r="A184" s="79"/>
      <c r="B184" s="82"/>
      <c r="C184" s="80"/>
      <c r="D184" s="80"/>
      <c r="E184" s="83"/>
    </row>
    <row r="185" spans="1:5" ht="6.75" customHeight="1">
      <c r="A185" s="79" t="s">
        <v>109</v>
      </c>
      <c r="B185" s="82">
        <f>Beírás!A238</f>
        <v>0</v>
      </c>
      <c r="C185" s="80">
        <f>Beírás!B238</f>
        <v>0</v>
      </c>
      <c r="D185" s="80">
        <f>Beírás!A228</f>
        <v>0</v>
      </c>
      <c r="E185" s="83">
        <f>Beírás!H238</f>
        <v>0</v>
      </c>
    </row>
    <row r="186" spans="1:5" ht="6.75" customHeight="1">
      <c r="A186" s="79"/>
      <c r="B186" s="82"/>
      <c r="C186" s="80"/>
      <c r="D186" s="80"/>
      <c r="E186" s="83"/>
    </row>
    <row r="187" spans="1:5" ht="6.75" customHeight="1">
      <c r="A187" s="79" t="s">
        <v>110</v>
      </c>
      <c r="B187" s="82">
        <f>Beírás!A240</f>
        <v>0</v>
      </c>
      <c r="C187" s="80">
        <f>Beírás!B240</f>
        <v>0</v>
      </c>
      <c r="D187" s="80">
        <f>Beírás!A228</f>
        <v>0</v>
      </c>
      <c r="E187" s="83">
        <f>Beírás!H240</f>
        <v>0</v>
      </c>
    </row>
    <row r="188" spans="1:5" ht="6.75" customHeight="1">
      <c r="A188" s="79"/>
      <c r="B188" s="82"/>
      <c r="C188" s="80"/>
      <c r="D188" s="80"/>
      <c r="E188" s="83"/>
    </row>
    <row r="189" spans="1:5" ht="6.75" customHeight="1">
      <c r="A189" s="79" t="s">
        <v>111</v>
      </c>
      <c r="B189" s="82">
        <f>Beírás!A246</f>
        <v>0</v>
      </c>
      <c r="C189" s="80">
        <f>Beírás!B246</f>
        <v>0</v>
      </c>
      <c r="D189" s="80">
        <f>Beírás!A244</f>
        <v>0</v>
      </c>
      <c r="E189" s="83">
        <f>Beírás!H246</f>
        <v>0</v>
      </c>
    </row>
    <row r="190" spans="1:5" ht="6.75" customHeight="1">
      <c r="A190" s="79"/>
      <c r="B190" s="82"/>
      <c r="C190" s="80"/>
      <c r="D190" s="80"/>
      <c r="E190" s="83"/>
    </row>
    <row r="191" spans="1:5" ht="6.75" customHeight="1">
      <c r="A191" s="79" t="s">
        <v>112</v>
      </c>
      <c r="B191" s="82">
        <f>Beírás!A248</f>
        <v>0</v>
      </c>
      <c r="C191" s="80">
        <f>Beírás!B248</f>
        <v>0</v>
      </c>
      <c r="D191" s="80">
        <f>Beírás!A244</f>
        <v>0</v>
      </c>
      <c r="E191" s="83">
        <f>Beírás!H248</f>
        <v>0</v>
      </c>
    </row>
    <row r="192" spans="1:5" ht="6.75" customHeight="1">
      <c r="A192" s="79"/>
      <c r="B192" s="82"/>
      <c r="C192" s="80"/>
      <c r="D192" s="80"/>
      <c r="E192" s="83"/>
    </row>
    <row r="193" spans="1:5" ht="6.75" customHeight="1">
      <c r="A193" s="79" t="s">
        <v>113</v>
      </c>
      <c r="B193" s="82">
        <f>Beírás!A250</f>
        <v>0</v>
      </c>
      <c r="C193" s="80">
        <f>Beírás!B250</f>
        <v>0</v>
      </c>
      <c r="D193" s="80">
        <f>Beírás!A244</f>
        <v>0</v>
      </c>
      <c r="E193" s="83">
        <f>Beírás!H250</f>
        <v>0</v>
      </c>
    </row>
    <row r="194" spans="1:5" ht="6.75" customHeight="1">
      <c r="A194" s="79"/>
      <c r="B194" s="82"/>
      <c r="C194" s="80"/>
      <c r="D194" s="80"/>
      <c r="E194" s="83"/>
    </row>
    <row r="195" spans="1:5" ht="6.75" customHeight="1">
      <c r="A195" s="79" t="s">
        <v>114</v>
      </c>
      <c r="B195" s="82">
        <f>Beírás!A252</f>
        <v>0</v>
      </c>
      <c r="C195" s="80">
        <f>Beírás!B252</f>
        <v>0</v>
      </c>
      <c r="D195" s="80">
        <f>Beírás!A244</f>
        <v>0</v>
      </c>
      <c r="E195" s="83">
        <f>Beírás!H252</f>
        <v>0</v>
      </c>
    </row>
    <row r="196" spans="1:5" ht="6.75" customHeight="1">
      <c r="A196" s="79"/>
      <c r="B196" s="82"/>
      <c r="C196" s="80"/>
      <c r="D196" s="80"/>
      <c r="E196" s="83"/>
    </row>
    <row r="197" spans="1:5" ht="6.75" customHeight="1">
      <c r="A197" s="79" t="s">
        <v>115</v>
      </c>
      <c r="B197" s="82">
        <f>Beírás!A254</f>
        <v>0</v>
      </c>
      <c r="C197" s="80">
        <f>Beírás!B254</f>
        <v>0</v>
      </c>
      <c r="D197" s="80">
        <f>Beírás!A244</f>
        <v>0</v>
      </c>
      <c r="E197" s="83">
        <f>Beírás!H254</f>
        <v>0</v>
      </c>
    </row>
    <row r="198" spans="1:5" ht="6.75" customHeight="1">
      <c r="A198" s="79"/>
      <c r="B198" s="82"/>
      <c r="C198" s="80"/>
      <c r="D198" s="80"/>
      <c r="E198" s="83"/>
    </row>
    <row r="199" spans="1:5" ht="6.75" customHeight="1">
      <c r="A199" s="79" t="s">
        <v>116</v>
      </c>
      <c r="B199" s="82">
        <f>Beírás!A256</f>
        <v>0</v>
      </c>
      <c r="C199" s="80">
        <f>Beírás!B256</f>
        <v>0</v>
      </c>
      <c r="D199" s="80">
        <f>Beírás!A244</f>
        <v>0</v>
      </c>
      <c r="E199" s="83">
        <f>Beírás!H256</f>
        <v>0</v>
      </c>
    </row>
    <row r="200" spans="1:5" ht="6.75" customHeight="1">
      <c r="A200" s="79"/>
      <c r="B200" s="82"/>
      <c r="C200" s="80"/>
      <c r="D200" s="80"/>
      <c r="E200" s="83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E197:E198"/>
    <mergeCell ref="A199:A200"/>
    <mergeCell ref="B199:B200"/>
    <mergeCell ref="C199:C200"/>
    <mergeCell ref="D199:D200"/>
    <mergeCell ref="E199:E200"/>
    <mergeCell ref="A197:A198"/>
    <mergeCell ref="B197:B198"/>
    <mergeCell ref="C197:C198"/>
    <mergeCell ref="D197:D198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D193:D194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89:D190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85:D186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1:D182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57:E158"/>
    <mergeCell ref="A159:A160"/>
    <mergeCell ref="B159:B160"/>
    <mergeCell ref="C159:C160"/>
    <mergeCell ref="D159:D160"/>
    <mergeCell ref="E159:E160"/>
    <mergeCell ref="A157:A158"/>
    <mergeCell ref="B157:B158"/>
    <mergeCell ref="C157:C158"/>
    <mergeCell ref="D157:D158"/>
    <mergeCell ref="E153:E154"/>
    <mergeCell ref="A155:A156"/>
    <mergeCell ref="B155:B156"/>
    <mergeCell ref="C155:C156"/>
    <mergeCell ref="D155:D156"/>
    <mergeCell ref="E155:E156"/>
    <mergeCell ref="A153:A154"/>
    <mergeCell ref="B153:B154"/>
    <mergeCell ref="C153:C154"/>
    <mergeCell ref="D153:D154"/>
    <mergeCell ref="D135:D136"/>
    <mergeCell ref="D137:D138"/>
    <mergeCell ref="D139:D140"/>
    <mergeCell ref="D149:D150"/>
    <mergeCell ref="D141:D142"/>
    <mergeCell ref="D143:D144"/>
    <mergeCell ref="D145:D146"/>
    <mergeCell ref="D147:D148"/>
    <mergeCell ref="D133:D134"/>
    <mergeCell ref="C129:C130"/>
    <mergeCell ref="C131:C132"/>
    <mergeCell ref="C133:C134"/>
    <mergeCell ref="D123:D124"/>
    <mergeCell ref="D125:D126"/>
    <mergeCell ref="D127:D128"/>
    <mergeCell ref="D129:D130"/>
    <mergeCell ref="C135:C136"/>
    <mergeCell ref="D99:D100"/>
    <mergeCell ref="D101:D102"/>
    <mergeCell ref="D103:D104"/>
    <mergeCell ref="D105:D106"/>
    <mergeCell ref="D117:D118"/>
    <mergeCell ref="D119:D120"/>
    <mergeCell ref="C121:C122"/>
    <mergeCell ref="D109:D110"/>
    <mergeCell ref="D131:D132"/>
    <mergeCell ref="A143:A144"/>
    <mergeCell ref="A145:A146"/>
    <mergeCell ref="A147:A148"/>
    <mergeCell ref="C145:C146"/>
    <mergeCell ref="C147:C148"/>
    <mergeCell ref="B143:B144"/>
    <mergeCell ref="B145:B146"/>
    <mergeCell ref="B147:B148"/>
    <mergeCell ref="E149:E150"/>
    <mergeCell ref="E151:E152"/>
    <mergeCell ref="A149:A150"/>
    <mergeCell ref="A151:A152"/>
    <mergeCell ref="C149:C150"/>
    <mergeCell ref="C151:C152"/>
    <mergeCell ref="B151:B152"/>
    <mergeCell ref="B149:B150"/>
    <mergeCell ref="D151:D152"/>
    <mergeCell ref="E137:E138"/>
    <mergeCell ref="E139:E140"/>
    <mergeCell ref="E141:E142"/>
    <mergeCell ref="E143:E144"/>
    <mergeCell ref="E129:E130"/>
    <mergeCell ref="E131:E132"/>
    <mergeCell ref="E133:E134"/>
    <mergeCell ref="E135:E136"/>
    <mergeCell ref="B139:B140"/>
    <mergeCell ref="B141:B142"/>
    <mergeCell ref="A129:A130"/>
    <mergeCell ref="A131:A132"/>
    <mergeCell ref="E145:E146"/>
    <mergeCell ref="E147:E148"/>
    <mergeCell ref="C137:C138"/>
    <mergeCell ref="C139:C140"/>
    <mergeCell ref="C141:C142"/>
    <mergeCell ref="C143:C144"/>
    <mergeCell ref="A133:A134"/>
    <mergeCell ref="A135:A136"/>
    <mergeCell ref="A137:A138"/>
    <mergeCell ref="A139:A140"/>
    <mergeCell ref="A141:A142"/>
    <mergeCell ref="B129:B130"/>
    <mergeCell ref="B131:B132"/>
    <mergeCell ref="B133:B134"/>
    <mergeCell ref="B135:B136"/>
    <mergeCell ref="B137:B138"/>
    <mergeCell ref="B127:B128"/>
    <mergeCell ref="C127:C128"/>
    <mergeCell ref="E127:E128"/>
    <mergeCell ref="B117:B118"/>
    <mergeCell ref="C117:C118"/>
    <mergeCell ref="E117:E118"/>
    <mergeCell ref="B123:B124"/>
    <mergeCell ref="C123:C124"/>
    <mergeCell ref="E123:E124"/>
    <mergeCell ref="B121:B122"/>
    <mergeCell ref="E121:E122"/>
    <mergeCell ref="B119:B120"/>
    <mergeCell ref="D121:D122"/>
    <mergeCell ref="C119:C120"/>
    <mergeCell ref="E119:E120"/>
    <mergeCell ref="D113:D114"/>
    <mergeCell ref="D115:D116"/>
    <mergeCell ref="C115:C116"/>
    <mergeCell ref="E115:E116"/>
    <mergeCell ref="C111:C112"/>
    <mergeCell ref="E111:E112"/>
    <mergeCell ref="D111:D112"/>
    <mergeCell ref="B113:B114"/>
    <mergeCell ref="C113:C114"/>
    <mergeCell ref="E113:E114"/>
    <mergeCell ref="E103:E104"/>
    <mergeCell ref="C107:C108"/>
    <mergeCell ref="E107:E108"/>
    <mergeCell ref="D107:D108"/>
    <mergeCell ref="B109:B110"/>
    <mergeCell ref="C109:C110"/>
    <mergeCell ref="E109:E110"/>
    <mergeCell ref="B107:B108"/>
    <mergeCell ref="E105:E106"/>
    <mergeCell ref="C105:C106"/>
    <mergeCell ref="A103:A104"/>
    <mergeCell ref="B103:B104"/>
    <mergeCell ref="A127:A128"/>
    <mergeCell ref="A117:A118"/>
    <mergeCell ref="A121:A122"/>
    <mergeCell ref="A119:A120"/>
    <mergeCell ref="A123:A124"/>
    <mergeCell ref="A125:A126"/>
    <mergeCell ref="A111:A112"/>
    <mergeCell ref="B111:B112"/>
    <mergeCell ref="E125:E126"/>
    <mergeCell ref="A99:A100"/>
    <mergeCell ref="B99:B100"/>
    <mergeCell ref="C99:C100"/>
    <mergeCell ref="E99:E100"/>
    <mergeCell ref="B101:B102"/>
    <mergeCell ref="B125:B126"/>
    <mergeCell ref="A115:A116"/>
    <mergeCell ref="B115:B116"/>
    <mergeCell ref="A101:A102"/>
    <mergeCell ref="A95:A96"/>
    <mergeCell ref="B95:B96"/>
    <mergeCell ref="C103:C104"/>
    <mergeCell ref="A107:A108"/>
    <mergeCell ref="D95:D96"/>
    <mergeCell ref="C125:C126"/>
    <mergeCell ref="A105:A106"/>
    <mergeCell ref="A109:A110"/>
    <mergeCell ref="A113:A114"/>
    <mergeCell ref="B105:B106"/>
    <mergeCell ref="A91:A92"/>
    <mergeCell ref="B91:B92"/>
    <mergeCell ref="C101:C102"/>
    <mergeCell ref="E101:E102"/>
    <mergeCell ref="D91:D92"/>
    <mergeCell ref="A97:A98"/>
    <mergeCell ref="B97:B98"/>
    <mergeCell ref="C97:C98"/>
    <mergeCell ref="E97:E98"/>
    <mergeCell ref="D97:D98"/>
    <mergeCell ref="A87:A88"/>
    <mergeCell ref="B87:B88"/>
    <mergeCell ref="C95:C96"/>
    <mergeCell ref="E95:E96"/>
    <mergeCell ref="D87:D88"/>
    <mergeCell ref="A93:A94"/>
    <mergeCell ref="B93:B94"/>
    <mergeCell ref="C93:C94"/>
    <mergeCell ref="E93:E94"/>
    <mergeCell ref="D93:D94"/>
    <mergeCell ref="A83:A84"/>
    <mergeCell ref="B83:B84"/>
    <mergeCell ref="C91:C92"/>
    <mergeCell ref="E91:E92"/>
    <mergeCell ref="D83:D84"/>
    <mergeCell ref="A89:A90"/>
    <mergeCell ref="B89:B90"/>
    <mergeCell ref="C89:C90"/>
    <mergeCell ref="E89:E90"/>
    <mergeCell ref="D89:D90"/>
    <mergeCell ref="A79:A80"/>
    <mergeCell ref="B79:B80"/>
    <mergeCell ref="C87:C88"/>
    <mergeCell ref="E87:E88"/>
    <mergeCell ref="D79:D80"/>
    <mergeCell ref="A85:A86"/>
    <mergeCell ref="B85:B86"/>
    <mergeCell ref="C85:C86"/>
    <mergeCell ref="E85:E86"/>
    <mergeCell ref="D85:D86"/>
    <mergeCell ref="A75:A76"/>
    <mergeCell ref="B75:B76"/>
    <mergeCell ref="C83:C84"/>
    <mergeCell ref="E83:E84"/>
    <mergeCell ref="D75:D76"/>
    <mergeCell ref="A81:A82"/>
    <mergeCell ref="B81:B82"/>
    <mergeCell ref="C81:C82"/>
    <mergeCell ref="E81:E82"/>
    <mergeCell ref="D81:D82"/>
    <mergeCell ref="A71:A72"/>
    <mergeCell ref="B71:B72"/>
    <mergeCell ref="C79:C80"/>
    <mergeCell ref="E79:E80"/>
    <mergeCell ref="D71:D72"/>
    <mergeCell ref="A77:A78"/>
    <mergeCell ref="B77:B78"/>
    <mergeCell ref="C77:C78"/>
    <mergeCell ref="E77:E78"/>
    <mergeCell ref="D77:D78"/>
    <mergeCell ref="A67:A68"/>
    <mergeCell ref="B67:B68"/>
    <mergeCell ref="C75:C76"/>
    <mergeCell ref="E75:E76"/>
    <mergeCell ref="D67:D68"/>
    <mergeCell ref="A73:A74"/>
    <mergeCell ref="B73:B74"/>
    <mergeCell ref="C73:C74"/>
    <mergeCell ref="E73:E74"/>
    <mergeCell ref="D73:D74"/>
    <mergeCell ref="A63:A64"/>
    <mergeCell ref="B63:B64"/>
    <mergeCell ref="C71:C72"/>
    <mergeCell ref="E71:E72"/>
    <mergeCell ref="D63:D64"/>
    <mergeCell ref="A69:A70"/>
    <mergeCell ref="B69:B70"/>
    <mergeCell ref="C69:C70"/>
    <mergeCell ref="E69:E70"/>
    <mergeCell ref="D69:D70"/>
    <mergeCell ref="A59:A60"/>
    <mergeCell ref="B59:B60"/>
    <mergeCell ref="C67:C68"/>
    <mergeCell ref="E67:E68"/>
    <mergeCell ref="D59:D60"/>
    <mergeCell ref="A65:A66"/>
    <mergeCell ref="B65:B66"/>
    <mergeCell ref="C65:C66"/>
    <mergeCell ref="E65:E66"/>
    <mergeCell ref="D65:D66"/>
    <mergeCell ref="A55:A56"/>
    <mergeCell ref="B55:B56"/>
    <mergeCell ref="C63:C64"/>
    <mergeCell ref="E63:E64"/>
    <mergeCell ref="D55:D56"/>
    <mergeCell ref="A61:A62"/>
    <mergeCell ref="B61:B62"/>
    <mergeCell ref="C61:C62"/>
    <mergeCell ref="E61:E62"/>
    <mergeCell ref="D61:D62"/>
    <mergeCell ref="A51:A52"/>
    <mergeCell ref="B51:B52"/>
    <mergeCell ref="C59:C60"/>
    <mergeCell ref="E59:E60"/>
    <mergeCell ref="D51:D52"/>
    <mergeCell ref="A57:A58"/>
    <mergeCell ref="B57:B58"/>
    <mergeCell ref="C57:C58"/>
    <mergeCell ref="E57:E58"/>
    <mergeCell ref="D57:D58"/>
    <mergeCell ref="A47:A48"/>
    <mergeCell ref="B47:B48"/>
    <mergeCell ref="C55:C56"/>
    <mergeCell ref="E55:E56"/>
    <mergeCell ref="D47:D48"/>
    <mergeCell ref="A53:A54"/>
    <mergeCell ref="B53:B54"/>
    <mergeCell ref="C53:C54"/>
    <mergeCell ref="E53:E54"/>
    <mergeCell ref="D53:D54"/>
    <mergeCell ref="A43:A44"/>
    <mergeCell ref="B43:B44"/>
    <mergeCell ref="C51:C52"/>
    <mergeCell ref="E51:E52"/>
    <mergeCell ref="D43:D44"/>
    <mergeCell ref="A49:A50"/>
    <mergeCell ref="B49:B50"/>
    <mergeCell ref="C49:C50"/>
    <mergeCell ref="E49:E50"/>
    <mergeCell ref="D49:D50"/>
    <mergeCell ref="A39:A40"/>
    <mergeCell ref="B39:B40"/>
    <mergeCell ref="C47:C48"/>
    <mergeCell ref="E47:E48"/>
    <mergeCell ref="D39:D40"/>
    <mergeCell ref="A45:A46"/>
    <mergeCell ref="B45:B46"/>
    <mergeCell ref="C45:C46"/>
    <mergeCell ref="E45:E46"/>
    <mergeCell ref="D45:D46"/>
    <mergeCell ref="A35:A36"/>
    <mergeCell ref="B35:B36"/>
    <mergeCell ref="C43:C44"/>
    <mergeCell ref="E43:E44"/>
    <mergeCell ref="D35:D36"/>
    <mergeCell ref="A41:A42"/>
    <mergeCell ref="B41:B42"/>
    <mergeCell ref="C41:C42"/>
    <mergeCell ref="E41:E42"/>
    <mergeCell ref="D41:D42"/>
    <mergeCell ref="A31:A32"/>
    <mergeCell ref="B31:B32"/>
    <mergeCell ref="C39:C40"/>
    <mergeCell ref="E39:E40"/>
    <mergeCell ref="D31:D32"/>
    <mergeCell ref="A37:A38"/>
    <mergeCell ref="B37:B38"/>
    <mergeCell ref="C37:C38"/>
    <mergeCell ref="E37:E38"/>
    <mergeCell ref="D37:D38"/>
    <mergeCell ref="A27:A28"/>
    <mergeCell ref="B27:B28"/>
    <mergeCell ref="C35:C36"/>
    <mergeCell ref="E35:E36"/>
    <mergeCell ref="D27:D28"/>
    <mergeCell ref="A33:A34"/>
    <mergeCell ref="B33:B34"/>
    <mergeCell ref="C33:C34"/>
    <mergeCell ref="E33:E34"/>
    <mergeCell ref="D33:D34"/>
    <mergeCell ref="A23:A24"/>
    <mergeCell ref="B23:B24"/>
    <mergeCell ref="C31:C32"/>
    <mergeCell ref="E31:E32"/>
    <mergeCell ref="D23:D24"/>
    <mergeCell ref="A29:A30"/>
    <mergeCell ref="B29:B30"/>
    <mergeCell ref="C29:C30"/>
    <mergeCell ref="E29:E30"/>
    <mergeCell ref="D29:D30"/>
    <mergeCell ref="A19:A20"/>
    <mergeCell ref="B19:B20"/>
    <mergeCell ref="C27:C28"/>
    <mergeCell ref="E27:E28"/>
    <mergeCell ref="D19:D20"/>
    <mergeCell ref="A25:A26"/>
    <mergeCell ref="B25:B26"/>
    <mergeCell ref="C25:C26"/>
    <mergeCell ref="E25:E26"/>
    <mergeCell ref="D25:D26"/>
    <mergeCell ref="A15:A16"/>
    <mergeCell ref="B15:B16"/>
    <mergeCell ref="C23:C24"/>
    <mergeCell ref="E23:E24"/>
    <mergeCell ref="D15:D16"/>
    <mergeCell ref="A21:A22"/>
    <mergeCell ref="B21:B22"/>
    <mergeCell ref="C21:C22"/>
    <mergeCell ref="E21:E22"/>
    <mergeCell ref="D21:D22"/>
    <mergeCell ref="D11:D12"/>
    <mergeCell ref="D13:D14"/>
    <mergeCell ref="C19:C20"/>
    <mergeCell ref="E19:E20"/>
    <mergeCell ref="A11:A12"/>
    <mergeCell ref="A17:A18"/>
    <mergeCell ref="B17:B18"/>
    <mergeCell ref="C17:C18"/>
    <mergeCell ref="E17:E18"/>
    <mergeCell ref="D17:D18"/>
    <mergeCell ref="E9:E10"/>
    <mergeCell ref="D7:D8"/>
    <mergeCell ref="C15:C16"/>
    <mergeCell ref="E15:E16"/>
    <mergeCell ref="E7:E8"/>
    <mergeCell ref="A13:A14"/>
    <mergeCell ref="C13:C14"/>
    <mergeCell ref="E13:E14"/>
    <mergeCell ref="B11:B12"/>
    <mergeCell ref="B13:B14"/>
    <mergeCell ref="A3:A4"/>
    <mergeCell ref="A5:A6"/>
    <mergeCell ref="C11:C12"/>
    <mergeCell ref="E11:E12"/>
    <mergeCell ref="E3:E4"/>
    <mergeCell ref="C5:C6"/>
    <mergeCell ref="E5:E6"/>
    <mergeCell ref="D3:D4"/>
    <mergeCell ref="D5:D6"/>
    <mergeCell ref="C9:C10"/>
    <mergeCell ref="A7:A8"/>
    <mergeCell ref="C3:C4"/>
    <mergeCell ref="D9:D10"/>
    <mergeCell ref="C7:C8"/>
    <mergeCell ref="A1:E1"/>
    <mergeCell ref="A9:A10"/>
    <mergeCell ref="B3:B4"/>
    <mergeCell ref="B5:B6"/>
    <mergeCell ref="B7:B8"/>
    <mergeCell ref="B9:B10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2010-02-22T14:40:32Z</cp:lastPrinted>
  <dcterms:created xsi:type="dcterms:W3CDTF">2007-07-12T16:23:19Z</dcterms:created>
  <dcterms:modified xsi:type="dcterms:W3CDTF">2018-05-08T11:11:23Z</dcterms:modified>
  <cp:category/>
  <cp:version/>
  <cp:contentType/>
  <cp:contentStatus/>
</cp:coreProperties>
</file>